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sendydang/Box/PORTAL Mac and Laptop/College Website Updates Dec 2023/"/>
    </mc:Choice>
  </mc:AlternateContent>
  <xr:revisionPtr revIDLastSave="0" documentId="8_{DF6AB782-5A93-7E45-A0B0-9A9D5FE59D8E}" xr6:coauthVersionLast="36" xr6:coauthVersionMax="36" xr10:uidLastSave="{00000000-0000-0000-0000-000000000000}"/>
  <bookViews>
    <workbookView xWindow="7000" yWindow="460" windowWidth="20060" windowHeight="15800" tabRatio="690" xr2:uid="{00000000-000D-0000-FFFF-FFFF00000000}"/>
  </bookViews>
  <sheets>
    <sheet name="DEPT-AP form" sheetId="1" r:id="rId1"/>
    <sheet name="DEPT-course info" sheetId="9" r:id="rId2"/>
    <sheet name="College Analyst" sheetId="5" r:id="rId3"/>
    <sheet name="database info" sheetId="10" r:id="rId4"/>
    <sheet name="validation" sheetId="3" state="hidden" r:id="rId5"/>
  </sheets>
  <definedNames>
    <definedName name="_xlnm.Print_Area" localSheetId="0">'DEPT-AP form'!$A$1:$I$73</definedName>
    <definedName name="_xlnm.Print_Area" localSheetId="1">'DEPT-course info'!$A$1:$P$38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5" l="1"/>
  <c r="B6" i="10" l="1"/>
  <c r="B3" i="10" s="1"/>
  <c r="A3" i="10"/>
  <c r="J7" i="5" l="1"/>
  <c r="K24" i="9" l="1"/>
  <c r="H17" i="9"/>
  <c r="K10" i="9"/>
  <c r="F29" i="9"/>
  <c r="F27" i="9"/>
  <c r="F25" i="9"/>
  <c r="H24" i="9" s="1"/>
  <c r="F22" i="9"/>
  <c r="F20" i="9"/>
  <c r="F18" i="9"/>
  <c r="F15" i="9"/>
  <c r="F13" i="9"/>
  <c r="K17" i="9" l="1"/>
  <c r="K33" i="9" s="1"/>
  <c r="F11" i="9"/>
  <c r="B29" i="9"/>
  <c r="B27" i="9"/>
  <c r="B25" i="9"/>
  <c r="B22" i="9"/>
  <c r="B20" i="9"/>
  <c r="B18" i="9"/>
  <c r="B15" i="9"/>
  <c r="B13" i="9"/>
  <c r="B11" i="9"/>
  <c r="D7" i="9"/>
  <c r="D3" i="9"/>
  <c r="N1" i="9"/>
  <c r="D1" i="9"/>
  <c r="K31" i="9" l="1"/>
  <c r="F31" i="9"/>
  <c r="H10" i="9"/>
  <c r="L5" i="5"/>
  <c r="H33" i="9" l="1"/>
  <c r="F33" i="9" s="1"/>
  <c r="H31" i="9"/>
  <c r="B11" i="5" l="1"/>
  <c r="B23" i="5"/>
  <c r="B21" i="5"/>
  <c r="B19" i="5"/>
  <c r="J23" i="5"/>
  <c r="J21" i="5"/>
  <c r="J19" i="5"/>
  <c r="F23" i="5"/>
  <c r="F21" i="5"/>
  <c r="F19" i="5"/>
  <c r="B9" i="5"/>
  <c r="B7" i="5"/>
  <c r="I41" i="1" l="1"/>
  <c r="I34" i="1"/>
  <c r="I27" i="1"/>
  <c r="C45" i="1" s="1"/>
  <c r="E45" i="1" s="1"/>
  <c r="C47" i="1" l="1"/>
  <c r="F15" i="5" s="1"/>
  <c r="C46" i="1"/>
  <c r="B45" i="1"/>
  <c r="D3" i="10"/>
  <c r="B46" i="1"/>
  <c r="B47" i="1"/>
  <c r="E47" i="1" l="1"/>
  <c r="J3" i="10" s="1"/>
  <c r="D15" i="5"/>
  <c r="E46" i="1"/>
  <c r="G3" i="10" s="1"/>
  <c r="D47" i="1"/>
  <c r="I3" i="10" s="1"/>
  <c r="D46" i="1"/>
  <c r="F3" i="10" s="1"/>
  <c r="B48" i="1"/>
  <c r="D45" i="1"/>
  <c r="B15" i="5"/>
  <c r="E48" i="1" l="1"/>
  <c r="N5" i="9" s="1"/>
  <c r="D48" i="1"/>
  <c r="L3" i="10" s="1"/>
  <c r="C3" i="10"/>
  <c r="L15" i="5"/>
  <c r="M3" i="10" l="1"/>
  <c r="D5" i="9"/>
  <c r="L13" i="5"/>
</calcChain>
</file>

<file path=xl/sharedStrings.xml><?xml version="1.0" encoding="utf-8"?>
<sst xmlns="http://schemas.openxmlformats.org/spreadsheetml/2006/main" count="265" uniqueCount="220">
  <si>
    <t>Department Contact:</t>
  </si>
  <si>
    <t>Phone:</t>
  </si>
  <si>
    <t>Date:</t>
  </si>
  <si>
    <t>To:</t>
  </si>
  <si>
    <t>From:</t>
  </si>
  <si>
    <t>Department:</t>
  </si>
  <si>
    <t>Re:</t>
  </si>
  <si>
    <t>Department Contact Information</t>
  </si>
  <si>
    <t>General Information</t>
  </si>
  <si>
    <t>Appointee:</t>
  </si>
  <si>
    <t>Title:</t>
  </si>
  <si>
    <t>Workload Information</t>
  </si>
  <si>
    <t>Academic Year:</t>
  </si>
  <si>
    <t>Annual Salary Rate:</t>
  </si>
  <si>
    <t>Quarter(s):</t>
  </si>
  <si>
    <t>WORKLOAD (by quarter; including total/quarter)</t>
  </si>
  <si>
    <t>Quarter</t>
  </si>
  <si>
    <t>Course</t>
  </si>
  <si>
    <t>#Units</t>
  </si>
  <si>
    <t>Hrs/Wk</t>
  </si>
  <si>
    <t>Enrollment</t>
  </si>
  <si>
    <t>Category</t>
  </si>
  <si>
    <t>#IWC</t>
  </si>
  <si>
    <t>Fall</t>
  </si>
  <si>
    <t>Winter</t>
  </si>
  <si>
    <t>Spring</t>
  </si>
  <si>
    <t>FALL QUARTER TOTAL</t>
  </si>
  <si>
    <t>WINTER QUARTER TOTAL</t>
  </si>
  <si>
    <t>SPRING QUARTER TOTAL</t>
  </si>
  <si>
    <t>Totals</t>
  </si>
  <si>
    <t>Percent Time</t>
  </si>
  <si>
    <t>FTE</t>
  </si>
  <si>
    <t>Cost</t>
  </si>
  <si>
    <t>Annual</t>
  </si>
  <si>
    <t>Appointment Information</t>
  </si>
  <si>
    <t>Description of non-instructional assignments, if any:</t>
  </si>
  <si>
    <t>If candidate will hold another UCSB appointment concurrently with the proposed Lecturer appointment, provide the title, department and pay basis for the other appointment:</t>
  </si>
  <si>
    <t>Yes</t>
  </si>
  <si>
    <t>If any courses are graduate-level, please attach the approved Request for the approval of graduate instructions form.</t>
  </si>
  <si>
    <t>Department Chair Signature</t>
  </si>
  <si>
    <t>Date</t>
  </si>
  <si>
    <t>Dean Signature</t>
  </si>
  <si>
    <t>NAME</t>
  </si>
  <si>
    <t>DEPT</t>
  </si>
  <si>
    <t>No</t>
  </si>
  <si>
    <t>CYC</t>
  </si>
  <si>
    <t>SALARY</t>
  </si>
  <si>
    <t>Salary History Card</t>
  </si>
  <si>
    <t>Approved by Asst Dean</t>
  </si>
  <si>
    <t>DEGREE</t>
  </si>
  <si>
    <t>PhD</t>
  </si>
  <si>
    <t>MA</t>
  </si>
  <si>
    <t>MFA</t>
  </si>
  <si>
    <t>BA</t>
  </si>
  <si>
    <t>BS</t>
  </si>
  <si>
    <t>MS</t>
  </si>
  <si>
    <t>% TIME</t>
  </si>
  <si>
    <t>CLASS(ES)</t>
  </si>
  <si>
    <t>FALL</t>
  </si>
  <si>
    <t>WINTER</t>
  </si>
  <si>
    <t>SPRING</t>
  </si>
  <si>
    <t>Academic Biography Form/CV</t>
  </si>
  <si>
    <t>Recruitment Summary</t>
  </si>
  <si>
    <t>Teaching Evaluations/ESCIs</t>
  </si>
  <si>
    <t>For Continuing Lecturers</t>
  </si>
  <si>
    <t>Base FTE</t>
  </si>
  <si>
    <t>Temp Augment FTE:</t>
  </si>
  <si>
    <t>Temp Augmentation?</t>
  </si>
  <si>
    <t>COMMENTS</t>
  </si>
  <si>
    <t>AUTHORITY: DEAN</t>
  </si>
  <si>
    <t>EXCEPTIONS:</t>
  </si>
  <si>
    <t>Teaching graduate course(s)</t>
  </si>
  <si>
    <t>Emailed Candidate:</t>
  </si>
  <si>
    <t>Emailed Dept:</t>
  </si>
  <si>
    <t>To AP:</t>
  </si>
  <si>
    <t>Evals Ret'd:</t>
  </si>
  <si>
    <t>In Database:</t>
  </si>
  <si>
    <t>EMAIL ADDRESS</t>
  </si>
  <si>
    <t>TITLE &amp; TC</t>
  </si>
  <si>
    <t>Courses</t>
  </si>
  <si>
    <t>FTE:</t>
  </si>
  <si>
    <t>CYC:</t>
  </si>
  <si>
    <t>Dept</t>
  </si>
  <si>
    <t>Name</t>
  </si>
  <si>
    <t>AASP</t>
  </si>
  <si>
    <t>ANTH</t>
  </si>
  <si>
    <t>Anthropology</t>
  </si>
  <si>
    <t>ARTH</t>
  </si>
  <si>
    <t>History of Art &amp; Architecture</t>
  </si>
  <si>
    <t>ARTS</t>
  </si>
  <si>
    <t>Department of Art</t>
  </si>
  <si>
    <t>BLST</t>
  </si>
  <si>
    <t>Black Studies</t>
  </si>
  <si>
    <t>BMSE</t>
  </si>
  <si>
    <t>Biomolecular Science &amp; Engineering</t>
  </si>
  <si>
    <t>CHEM</t>
  </si>
  <si>
    <t>Chemistry &amp; Biochemistry</t>
  </si>
  <si>
    <t>CHST</t>
  </si>
  <si>
    <t>CLAS</t>
  </si>
  <si>
    <t>Classics</t>
  </si>
  <si>
    <t>DRAM</t>
  </si>
  <si>
    <t>Theater &amp; Dance</t>
  </si>
  <si>
    <t>DYNS</t>
  </si>
  <si>
    <t>Dynamical Neuroscience</t>
  </si>
  <si>
    <t>EAST</t>
  </si>
  <si>
    <t>East Asian Languages &amp; Cultural Studies</t>
  </si>
  <si>
    <t>ECON</t>
  </si>
  <si>
    <t>Economics</t>
  </si>
  <si>
    <t>EEMB</t>
  </si>
  <si>
    <t>ENGL</t>
  </si>
  <si>
    <t>English</t>
  </si>
  <si>
    <t>ENST</t>
  </si>
  <si>
    <t>Environmental Studies</t>
  </si>
  <si>
    <t>ESLG</t>
  </si>
  <si>
    <t>English for Multilingual Students</t>
  </si>
  <si>
    <t>FILM</t>
  </si>
  <si>
    <t>Film &amp; Media Studies</t>
  </si>
  <si>
    <t>FRIT</t>
  </si>
  <si>
    <t>French &amp; Italian</t>
  </si>
  <si>
    <t>CMST</t>
  </si>
  <si>
    <t>Communication</t>
  </si>
  <si>
    <t>CMLT</t>
  </si>
  <si>
    <t>Comparative Literature</t>
  </si>
  <si>
    <t>GEOG</t>
  </si>
  <si>
    <t>Geography</t>
  </si>
  <si>
    <t>GEOL</t>
  </si>
  <si>
    <t>Earth Science</t>
  </si>
  <si>
    <t>GERM</t>
  </si>
  <si>
    <t>German</t>
  </si>
  <si>
    <t>GISP</t>
  </si>
  <si>
    <t>Global &amp; International Studies</t>
  </si>
  <si>
    <t>HIST</t>
  </si>
  <si>
    <t xml:space="preserve">History </t>
  </si>
  <si>
    <t>HMCT</t>
  </si>
  <si>
    <t>Interdisciplinary Humanities Center</t>
  </si>
  <si>
    <t>HUFA</t>
  </si>
  <si>
    <t>Humanities &amp; Fine Arts</t>
  </si>
  <si>
    <t>LING</t>
  </si>
  <si>
    <t>Linguistics</t>
  </si>
  <si>
    <t>LTSC</t>
  </si>
  <si>
    <t>Dean - College of Letters &amp; Science</t>
  </si>
  <si>
    <t>MATH</t>
  </si>
  <si>
    <t>Mathematics</t>
  </si>
  <si>
    <t>MATP</t>
  </si>
  <si>
    <t>Media Arts &amp; Technology</t>
  </si>
  <si>
    <t>MCDB</t>
  </si>
  <si>
    <t>Molecular, Cellular, Developmental Biology</t>
  </si>
  <si>
    <t>MILS</t>
  </si>
  <si>
    <t>Military Science</t>
  </si>
  <si>
    <t>MLPS</t>
  </si>
  <si>
    <t>Math, Life &amp; Physical Sciences</t>
  </si>
  <si>
    <t>MUSC</t>
  </si>
  <si>
    <t>Music</t>
  </si>
  <si>
    <t>PHIL</t>
  </si>
  <si>
    <t>Philosophy</t>
  </si>
  <si>
    <t>PHYA</t>
  </si>
  <si>
    <t>Physical Activities</t>
  </si>
  <si>
    <t>PHYS</t>
  </si>
  <si>
    <t>Physics</t>
  </si>
  <si>
    <t>POLS</t>
  </si>
  <si>
    <t>Political Science</t>
  </si>
  <si>
    <t>PSYC</t>
  </si>
  <si>
    <t>Psychological &amp; Brain Sciences</t>
  </si>
  <si>
    <t>RELG</t>
  </si>
  <si>
    <t>Religious Studies</t>
  </si>
  <si>
    <t>SAPP</t>
  </si>
  <si>
    <t>Statistics &amp; Applied Probability</t>
  </si>
  <si>
    <t>SOCL</t>
  </si>
  <si>
    <t>Sociology</t>
  </si>
  <si>
    <t>SOSC</t>
  </si>
  <si>
    <t>Social Sciences</t>
  </si>
  <si>
    <t>SPAN</t>
  </si>
  <si>
    <t>Spanish &amp; Portuguese</t>
  </si>
  <si>
    <t>WRIT</t>
  </si>
  <si>
    <t>Writing Program</t>
  </si>
  <si>
    <t>WSTD</t>
  </si>
  <si>
    <t>Feminist Studies</t>
  </si>
  <si>
    <t>LAIS</t>
  </si>
  <si>
    <t>Latin American &amp; Iberian Studies</t>
  </si>
  <si>
    <t>Asian American Studies</t>
  </si>
  <si>
    <t>Chicana &amp; Chicano Studies</t>
  </si>
  <si>
    <t>Ecology, Evolution &amp; Marine Biology</t>
  </si>
  <si>
    <t>MSGP</t>
  </si>
  <si>
    <t>Marine Studies Graduate Program</t>
  </si>
  <si>
    <t>Pierre Wiltzius, Dean of Mathematical, Life, and Physical Sciences</t>
  </si>
  <si>
    <t>Charles Hale, Dean of Social Sciences</t>
  </si>
  <si>
    <t>CONTINUING LECTURER ANNUAL WORKLOAD FORM</t>
  </si>
  <si>
    <t>Continuing Lecturer annual workload appointment</t>
  </si>
  <si>
    <t>Continuing Lecturer (1631)</t>
  </si>
  <si>
    <t>Continuing Lecturer 1/9th (1633)</t>
  </si>
  <si>
    <t>Continuing Senior Lecturer (1641)</t>
  </si>
  <si>
    <t>Continuing Senior Lecturer 1/9th (1643)</t>
  </si>
  <si>
    <t>Continuing Supervisor of Teacher Education (2221)</t>
  </si>
  <si>
    <t>Which, if any, of the assigned courses are augmentations to the permanent FTE allocation for this lecturer?</t>
  </si>
  <si>
    <t>For payroll purposes, temporary augmentations must be entered under a separate title code and appointment/distribution line.</t>
  </si>
  <si>
    <t>Are these Temporary or Permanent augmentations?</t>
  </si>
  <si>
    <t xml:space="preserve">             Temporary</t>
  </si>
  <si>
    <t xml:space="preserve">              Permanent</t>
  </si>
  <si>
    <t>Justification &amp; explanation of augmentation:</t>
  </si>
  <si>
    <t>on file</t>
  </si>
  <si>
    <t>Dept Contact:</t>
  </si>
  <si>
    <t>Appointee Name:</t>
  </si>
  <si>
    <t>YEAR</t>
  </si>
  <si>
    <t>CONTINUING LECTURER APPOINTMENT WORKSHEET</t>
  </si>
  <si>
    <t>Reductions</t>
  </si>
  <si>
    <t xml:space="preserve">Augment-ation </t>
  </si>
  <si>
    <t>If Augmentation, provide details on need and funding</t>
  </si>
  <si>
    <t>IWC</t>
  </si>
  <si>
    <t>Base</t>
  </si>
  <si>
    <t>Total IWC</t>
  </si>
  <si>
    <t>Total FTE</t>
  </si>
  <si>
    <t>Email:</t>
  </si>
  <si>
    <t>ANNUAL</t>
  </si>
  <si>
    <t>Qtr Cost</t>
  </si>
  <si>
    <t>Total Cost</t>
  </si>
  <si>
    <t>2023-24</t>
  </si>
  <si>
    <t>2024-25</t>
  </si>
  <si>
    <t>Daina Ramey Berry, Dean of Humanities and Fine Arts</t>
  </si>
  <si>
    <t>Salary Point: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</si>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</sst>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0" tint="-0.499984740745262"/>
      <name val="Calibri"/>
      <family val="2"/>
      <scheme val="minor"/>
    </font>
    <font>
      <sz val="9"/>
      <color theme="0" tint="-0.499984740745262"/>
      <name val="Times New Roman"/>
      <family val="1"/>
    </font>
    <font>
      <sz val="8"/>
      <color rgb="FF000000"/>
      <name val="Segoe UI"/>
      <charset val="1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16" fontId="0" fillId="0" borderId="0" xfId="0" quotePrefix="1" applyNumberFormat="1"/>
    <xf numFmtId="0" fontId="0" fillId="0" borderId="0" xfId="0" quotePrefix="1"/>
    <xf numFmtId="0" fontId="0" fillId="0" borderId="0" xfId="0" applyFont="1"/>
    <xf numFmtId="0" fontId="4" fillId="0" borderId="0" xfId="0" applyFont="1"/>
    <xf numFmtId="43" fontId="0" fillId="0" borderId="0" xfId="1" applyFont="1"/>
    <xf numFmtId="0" fontId="6" fillId="0" borderId="0" xfId="0" applyFont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9" fontId="0" fillId="0" borderId="0" xfId="0" applyNumberFormat="1"/>
    <xf numFmtId="0" fontId="0" fillId="0" borderId="4" xfId="0" applyBorder="1"/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5" xfId="0" applyBorder="1"/>
    <xf numFmtId="0" fontId="7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1" xfId="0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3" fontId="8" fillId="0" borderId="1" xfId="1" applyFont="1" applyBorder="1" applyAlignment="1">
      <alignment horizontal="center"/>
    </xf>
    <xf numFmtId="0" fontId="9" fillId="0" borderId="2" xfId="0" applyFont="1" applyBorder="1"/>
    <xf numFmtId="0" fontId="2" fillId="0" borderId="3" xfId="0" applyFont="1" applyBorder="1"/>
    <xf numFmtId="0" fontId="0" fillId="0" borderId="3" xfId="0" applyFont="1" applyBorder="1"/>
    <xf numFmtId="0" fontId="0" fillId="0" borderId="4" xfId="0" applyFont="1" applyBorder="1"/>
    <xf numFmtId="43" fontId="2" fillId="0" borderId="1" xfId="1" applyFont="1" applyBorder="1"/>
    <xf numFmtId="0" fontId="3" fillId="0" borderId="0" xfId="0" applyFont="1"/>
    <xf numFmtId="0" fontId="8" fillId="0" borderId="0" xfId="0" applyFont="1"/>
    <xf numFmtId="0" fontId="8" fillId="0" borderId="5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4" fontId="8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11" fillId="0" borderId="0" xfId="0" applyFont="1"/>
    <xf numFmtId="0" fontId="7" fillId="0" borderId="0" xfId="0" applyFont="1" applyAlignment="1">
      <alignment horizontal="right"/>
    </xf>
    <xf numFmtId="0" fontId="3" fillId="5" borderId="6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0" fillId="0" borderId="0" xfId="0" applyBorder="1" applyAlignment="1">
      <alignment horizontal="right"/>
    </xf>
    <xf numFmtId="14" fontId="8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2" fontId="8" fillId="0" borderId="5" xfId="0" applyNumberFormat="1" applyFont="1" applyBorder="1" applyAlignment="1">
      <alignment horizontal="center"/>
    </xf>
    <xf numFmtId="2" fontId="8" fillId="0" borderId="0" xfId="0" applyNumberFormat="1" applyFont="1" applyBorder="1"/>
    <xf numFmtId="164" fontId="8" fillId="0" borderId="0" xfId="0" applyNumberFormat="1" applyFont="1" applyBorder="1" applyAlignment="1">
      <alignment horizontal="center"/>
    </xf>
    <xf numFmtId="165" fontId="0" fillId="0" borderId="0" xfId="1" applyNumberFormat="1" applyFont="1" applyBorder="1" applyAlignment="1"/>
    <xf numFmtId="0" fontId="5" fillId="0" borderId="0" xfId="0" applyFont="1" applyAlignment="1"/>
    <xf numFmtId="0" fontId="13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0" fontId="8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164" fontId="0" fillId="0" borderId="0" xfId="0" applyNumberFormat="1"/>
    <xf numFmtId="0" fontId="14" fillId="0" borderId="0" xfId="0" applyFont="1"/>
    <xf numFmtId="43" fontId="16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/>
    </xf>
    <xf numFmtId="0" fontId="8" fillId="0" borderId="0" xfId="0" applyFont="1" applyBorder="1"/>
    <xf numFmtId="0" fontId="18" fillId="0" borderId="0" xfId="0" applyFont="1" applyAlignment="1">
      <alignment horizontal="left" vertical="center"/>
    </xf>
    <xf numFmtId="0" fontId="18" fillId="0" borderId="0" xfId="0" applyFont="1" applyAlignment="1"/>
    <xf numFmtId="0" fontId="19" fillId="0" borderId="0" xfId="0" applyFont="1" applyBorder="1" applyAlignment="1">
      <alignment horizontal="left" vertical="top"/>
    </xf>
    <xf numFmtId="0" fontId="18" fillId="0" borderId="0" xfId="0" applyFont="1"/>
    <xf numFmtId="7" fontId="16" fillId="0" borderId="1" xfId="1" applyNumberFormat="1" applyFont="1" applyBorder="1" applyAlignment="1"/>
    <xf numFmtId="0" fontId="4" fillId="6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2" fontId="8" fillId="0" borderId="0" xfId="0" applyNumberFormat="1" applyFont="1" applyAlignment="1">
      <alignment horizontal="left" wrapText="1"/>
    </xf>
    <xf numFmtId="164" fontId="13" fillId="0" borderId="5" xfId="0" applyNumberFormat="1" applyFont="1" applyBorder="1" applyAlignment="1">
      <alignment horizontal="left" vertical="center" wrapText="1" indent="1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5" fillId="0" borderId="0" xfId="0" applyFont="1" applyAlignment="1">
      <alignment horizontal="center" vertical="top"/>
    </xf>
    <xf numFmtId="14" fontId="7" fillId="0" borderId="0" xfId="0" applyNumberFormat="1" applyFont="1"/>
    <xf numFmtId="0" fontId="13" fillId="0" borderId="0" xfId="0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Font="1" applyBorder="1"/>
    <xf numFmtId="43" fontId="8" fillId="0" borderId="1" xfId="0" applyNumberFormat="1" applyFont="1" applyBorder="1" applyAlignment="1">
      <alignment vertical="center" wrapText="1"/>
    </xf>
    <xf numFmtId="43" fontId="13" fillId="0" borderId="1" xfId="0" applyNumberFormat="1" applyFont="1" applyBorder="1" applyAlignment="1">
      <alignment vertical="center" wrapText="1"/>
    </xf>
    <xf numFmtId="43" fontId="3" fillId="0" borderId="0" xfId="1" applyFont="1" applyAlignment="1">
      <alignment horizontal="center"/>
    </xf>
    <xf numFmtId="0" fontId="4" fillId="0" borderId="0" xfId="0" applyFont="1" applyAlignment="1">
      <alignment horizontal="right"/>
    </xf>
    <xf numFmtId="43" fontId="4" fillId="0" borderId="0" xfId="0" applyNumberFormat="1" applyFont="1"/>
    <xf numFmtId="43" fontId="4" fillId="0" borderId="0" xfId="1" applyFont="1" applyAlignment="1">
      <alignment horizontal="center"/>
    </xf>
    <xf numFmtId="43" fontId="4" fillId="0" borderId="0" xfId="1" applyFont="1"/>
    <xf numFmtId="43" fontId="8" fillId="0" borderId="5" xfId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Border="1"/>
    <xf numFmtId="0" fontId="3" fillId="8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164" fontId="3" fillId="10" borderId="5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2" fontId="0" fillId="8" borderId="0" xfId="0" applyNumberFormat="1" applyFill="1"/>
    <xf numFmtId="164" fontId="0" fillId="8" borderId="0" xfId="1" applyNumberFormat="1" applyFont="1" applyFill="1"/>
    <xf numFmtId="43" fontId="0" fillId="0" borderId="0" xfId="1" applyFont="1" applyFill="1" applyBorder="1"/>
    <xf numFmtId="2" fontId="0" fillId="7" borderId="0" xfId="0" applyNumberFormat="1" applyFill="1"/>
    <xf numFmtId="164" fontId="0" fillId="7" borderId="0" xfId="1" applyNumberFormat="1" applyFont="1" applyFill="1"/>
    <xf numFmtId="2" fontId="0" fillId="9" borderId="0" xfId="0" applyNumberFormat="1" applyFill="1"/>
    <xf numFmtId="164" fontId="0" fillId="9" borderId="0" xfId="1" applyNumberFormat="1" applyFont="1" applyFill="1"/>
    <xf numFmtId="43" fontId="0" fillId="10" borderId="0" xfId="1" applyFont="1" applyFill="1"/>
    <xf numFmtId="164" fontId="0" fillId="10" borderId="0" xfId="0" applyNumberFormat="1" applyFill="1"/>
    <xf numFmtId="164" fontId="0" fillId="0" borderId="0" xfId="0" applyNumberFormat="1" applyFill="1"/>
    <xf numFmtId="0" fontId="0" fillId="0" borderId="0" xfId="0" applyFill="1" applyBorder="1"/>
    <xf numFmtId="10" fontId="8" fillId="0" borderId="1" xfId="2" applyNumberFormat="1" applyFont="1" applyBorder="1" applyAlignment="1">
      <alignment horizontal="center"/>
    </xf>
    <xf numFmtId="10" fontId="8" fillId="0" borderId="5" xfId="0" applyNumberFormat="1" applyFont="1" applyBorder="1"/>
    <xf numFmtId="10" fontId="8" fillId="0" borderId="0" xfId="0" applyNumberFormat="1" applyFont="1" applyBorder="1"/>
    <xf numFmtId="10" fontId="0" fillId="0" borderId="0" xfId="0" applyNumberFormat="1"/>
    <xf numFmtId="10" fontId="0" fillId="0" borderId="5" xfId="0" applyNumberFormat="1" applyBorder="1"/>
    <xf numFmtId="164" fontId="8" fillId="0" borderId="2" xfId="1" applyNumberFormat="1" applyFont="1" applyBorder="1" applyAlignment="1">
      <alignment horizontal="left" vertical="center" wrapText="1"/>
    </xf>
    <xf numFmtId="164" fontId="8" fillId="0" borderId="3" xfId="1" applyNumberFormat="1" applyFont="1" applyBorder="1" applyAlignment="1">
      <alignment horizontal="left" vertical="center" wrapText="1"/>
    </xf>
    <xf numFmtId="164" fontId="8" fillId="0" borderId="4" xfId="1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8" fillId="0" borderId="2" xfId="0" applyNumberFormat="1" applyFont="1" applyBorder="1" applyAlignment="1">
      <alignment horizontal="left" vertical="center"/>
    </xf>
    <xf numFmtId="14" fontId="8" fillId="0" borderId="3" xfId="0" applyNumberFormat="1" applyFont="1" applyBorder="1" applyAlignment="1">
      <alignment horizontal="left" vertical="center"/>
    </xf>
    <xf numFmtId="14" fontId="8" fillId="0" borderId="4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" fontId="8" fillId="0" borderId="2" xfId="1" applyNumberFormat="1" applyFont="1" applyBorder="1" applyAlignment="1">
      <alignment horizontal="left" vertical="center" wrapText="1"/>
    </xf>
    <xf numFmtId="1" fontId="8" fillId="0" borderId="3" xfId="1" applyNumberFormat="1" applyFont="1" applyBorder="1" applyAlignment="1">
      <alignment horizontal="left" vertical="center" wrapText="1"/>
    </xf>
    <xf numFmtId="1" fontId="8" fillId="0" borderId="4" xfId="1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left" vertical="center" wrapText="1"/>
    </xf>
    <xf numFmtId="164" fontId="13" fillId="0" borderId="4" xfId="0" applyNumberFormat="1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2" fontId="8" fillId="0" borderId="2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left" wrapText="1"/>
    </xf>
    <xf numFmtId="2" fontId="8" fillId="0" borderId="4" xfId="0" applyNumberFormat="1" applyFont="1" applyBorder="1" applyAlignment="1">
      <alignment horizontal="left" wrapText="1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left" wrapText="1" indent="1"/>
    </xf>
    <xf numFmtId="0" fontId="8" fillId="0" borderId="9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164" fontId="8" fillId="0" borderId="5" xfId="1" applyNumberFormat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I$13" lockText="1" noThreeD="1"/>
</file>

<file path=xl/ctrlProps/ctrlProp25.xml><?xml version="1.0" encoding="utf-8"?>
<formControlPr xmlns="http://schemas.microsoft.com/office/spreadsheetml/2009/9/main" objectType="CheckBox" fmlaLink="$L$13" lockText="1" noThreeD="1"/>
</file>

<file path=xl/ctrlProps/ctrlProp26.xml><?xml version="1.0" encoding="utf-8"?>
<formControlPr xmlns="http://schemas.microsoft.com/office/spreadsheetml/2009/9/main" objectType="CheckBox" fmlaLink="$I$15" lockText="1" noThreeD="1"/>
</file>

<file path=xl/ctrlProps/ctrlProp27.xml><?xml version="1.0" encoding="utf-8"?>
<formControlPr xmlns="http://schemas.microsoft.com/office/spreadsheetml/2009/9/main" objectType="CheckBox" fmlaLink="$L$15" lockText="1" noThreeD="1"/>
</file>

<file path=xl/ctrlProps/ctrlProp28.xml><?xml version="1.0" encoding="utf-8"?>
<formControlPr xmlns="http://schemas.microsoft.com/office/spreadsheetml/2009/9/main" objectType="CheckBox" fmlaLink="$I$18" lockText="1" noThreeD="1"/>
</file>

<file path=xl/ctrlProps/ctrlProp29.xml><?xml version="1.0" encoding="utf-8"?>
<formControlPr xmlns="http://schemas.microsoft.com/office/spreadsheetml/2009/9/main" objectType="CheckBox" fmlaLink="$L$18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I$20" lockText="1" noThreeD="1"/>
</file>

<file path=xl/ctrlProps/ctrlProp31.xml><?xml version="1.0" encoding="utf-8"?>
<formControlPr xmlns="http://schemas.microsoft.com/office/spreadsheetml/2009/9/main" objectType="CheckBox" fmlaLink="$L$20" lockText="1" noThreeD="1"/>
</file>

<file path=xl/ctrlProps/ctrlProp32.xml><?xml version="1.0" encoding="utf-8"?>
<formControlPr xmlns="http://schemas.microsoft.com/office/spreadsheetml/2009/9/main" objectType="CheckBox" fmlaLink="$I$22" lockText="1" noThreeD="1"/>
</file>

<file path=xl/ctrlProps/ctrlProp33.xml><?xml version="1.0" encoding="utf-8"?>
<formControlPr xmlns="http://schemas.microsoft.com/office/spreadsheetml/2009/9/main" objectType="CheckBox" fmlaLink="$L$22" lockText="1" noThreeD="1"/>
</file>

<file path=xl/ctrlProps/ctrlProp34.xml><?xml version="1.0" encoding="utf-8"?>
<formControlPr xmlns="http://schemas.microsoft.com/office/spreadsheetml/2009/9/main" objectType="CheckBox" fmlaLink="$I$25" lockText="1" noThreeD="1"/>
</file>

<file path=xl/ctrlProps/ctrlProp35.xml><?xml version="1.0" encoding="utf-8"?>
<formControlPr xmlns="http://schemas.microsoft.com/office/spreadsheetml/2009/9/main" objectType="CheckBox" fmlaLink="$L$25" lockText="1" noThreeD="1"/>
</file>

<file path=xl/ctrlProps/ctrlProp36.xml><?xml version="1.0" encoding="utf-8"?>
<formControlPr xmlns="http://schemas.microsoft.com/office/spreadsheetml/2009/9/main" objectType="CheckBox" fmlaLink="$I$27" lockText="1" noThreeD="1"/>
</file>

<file path=xl/ctrlProps/ctrlProp37.xml><?xml version="1.0" encoding="utf-8"?>
<formControlPr xmlns="http://schemas.microsoft.com/office/spreadsheetml/2009/9/main" objectType="CheckBox" fmlaLink="$L$27" lockText="1" noThreeD="1"/>
</file>

<file path=xl/ctrlProps/ctrlProp38.xml><?xml version="1.0" encoding="utf-8"?>
<formControlPr xmlns="http://schemas.microsoft.com/office/spreadsheetml/2009/9/main" objectType="CheckBox" fmlaLink="$I$29" lockText="1" noThreeD="1"/>
</file>

<file path=xl/ctrlProps/ctrlProp39.xml><?xml version="1.0" encoding="utf-8"?>
<formControlPr xmlns="http://schemas.microsoft.com/office/spreadsheetml/2009/9/main" objectType="CheckBox" fmlaLink="$L$29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$I$11" lockText="1" noThreeD="1"/>
</file>

<file path=xl/ctrlProps/ctrlProp7.xml><?xml version="1.0" encoding="utf-8"?>
<formControlPr xmlns="http://schemas.microsoft.com/office/spreadsheetml/2009/9/main" objectType="CheckBox" fmlaLink="$L$11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254000</xdr:rowOff>
        </xdr:from>
        <xdr:to>
          <xdr:col>1</xdr:col>
          <xdr:colOff>685800</xdr:colOff>
          <xdr:row>19</xdr:row>
          <xdr:rowOff>12700</xdr:rowOff>
        </xdr:to>
        <xdr:sp macro="" textlink="">
          <xdr:nvSpPr>
            <xdr:cNvPr id="1027" name="Check Box 3" descr="Fall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698500</xdr:colOff>
          <xdr:row>18</xdr:row>
          <xdr:rowOff>12700</xdr:rowOff>
        </xdr:from>
        <xdr:to>
          <xdr:col>5</xdr:col>
          <xdr:colOff>508000</xdr:colOff>
          <xdr:row>18</xdr:row>
          <xdr:rowOff>241300</xdr:rowOff>
        </xdr:to>
        <xdr:sp macro="" textlink="">
          <xdr:nvSpPr>
            <xdr:cNvPr id="1029" name="Check Box 5" descr="Spring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18</xdr:row>
          <xdr:rowOff>25400</xdr:rowOff>
        </xdr:from>
        <xdr:to>
          <xdr:col>3</xdr:col>
          <xdr:colOff>596900</xdr:colOff>
          <xdr:row>19</xdr:row>
          <xdr:rowOff>0</xdr:rowOff>
        </xdr:to>
        <xdr:sp macro="" textlink="">
          <xdr:nvSpPr>
            <xdr:cNvPr id="1031" name="Check Box 7" descr="Winter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Winter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55</xdr:row>
          <xdr:rowOff>190500</xdr:rowOff>
        </xdr:from>
        <xdr:to>
          <xdr:col>4</xdr:col>
          <xdr:colOff>241300</xdr:colOff>
          <xdr:row>57</xdr:row>
          <xdr:rowOff>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56</xdr:row>
          <xdr:rowOff>25400</xdr:rowOff>
        </xdr:from>
        <xdr:to>
          <xdr:col>6</xdr:col>
          <xdr:colOff>215900</xdr:colOff>
          <xdr:row>56</xdr:row>
          <xdr:rowOff>228600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10</xdr:row>
          <xdr:rowOff>25400</xdr:rowOff>
        </xdr:from>
        <xdr:to>
          <xdr:col>7</xdr:col>
          <xdr:colOff>406400</xdr:colOff>
          <xdr:row>10</xdr:row>
          <xdr:rowOff>355600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10</xdr:row>
          <xdr:rowOff>25400</xdr:rowOff>
        </xdr:from>
        <xdr:to>
          <xdr:col>10</xdr:col>
          <xdr:colOff>406400</xdr:colOff>
          <xdr:row>10</xdr:row>
          <xdr:rowOff>355600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12</xdr:row>
          <xdr:rowOff>25400</xdr:rowOff>
        </xdr:from>
        <xdr:to>
          <xdr:col>7</xdr:col>
          <xdr:colOff>406400</xdr:colOff>
          <xdr:row>12</xdr:row>
          <xdr:rowOff>355600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12</xdr:row>
          <xdr:rowOff>25400</xdr:rowOff>
        </xdr:from>
        <xdr:to>
          <xdr:col>10</xdr:col>
          <xdr:colOff>406400</xdr:colOff>
          <xdr:row>12</xdr:row>
          <xdr:rowOff>355600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14</xdr:row>
          <xdr:rowOff>25400</xdr:rowOff>
        </xdr:from>
        <xdr:to>
          <xdr:col>7</xdr:col>
          <xdr:colOff>406400</xdr:colOff>
          <xdr:row>14</xdr:row>
          <xdr:rowOff>355600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14</xdr:row>
          <xdr:rowOff>25400</xdr:rowOff>
        </xdr:from>
        <xdr:to>
          <xdr:col>10</xdr:col>
          <xdr:colOff>406400</xdr:colOff>
          <xdr:row>14</xdr:row>
          <xdr:rowOff>355600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17</xdr:row>
          <xdr:rowOff>25400</xdr:rowOff>
        </xdr:from>
        <xdr:to>
          <xdr:col>7</xdr:col>
          <xdr:colOff>406400</xdr:colOff>
          <xdr:row>17</xdr:row>
          <xdr:rowOff>355600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17</xdr:row>
          <xdr:rowOff>25400</xdr:rowOff>
        </xdr:from>
        <xdr:to>
          <xdr:col>10</xdr:col>
          <xdr:colOff>406400</xdr:colOff>
          <xdr:row>17</xdr:row>
          <xdr:rowOff>355600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19</xdr:row>
          <xdr:rowOff>25400</xdr:rowOff>
        </xdr:from>
        <xdr:to>
          <xdr:col>7</xdr:col>
          <xdr:colOff>406400</xdr:colOff>
          <xdr:row>19</xdr:row>
          <xdr:rowOff>355600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19</xdr:row>
          <xdr:rowOff>25400</xdr:rowOff>
        </xdr:from>
        <xdr:to>
          <xdr:col>10</xdr:col>
          <xdr:colOff>406400</xdr:colOff>
          <xdr:row>19</xdr:row>
          <xdr:rowOff>355600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21</xdr:row>
          <xdr:rowOff>25400</xdr:rowOff>
        </xdr:from>
        <xdr:to>
          <xdr:col>7</xdr:col>
          <xdr:colOff>406400</xdr:colOff>
          <xdr:row>21</xdr:row>
          <xdr:rowOff>355600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21</xdr:row>
          <xdr:rowOff>25400</xdr:rowOff>
        </xdr:from>
        <xdr:to>
          <xdr:col>10</xdr:col>
          <xdr:colOff>406400</xdr:colOff>
          <xdr:row>21</xdr:row>
          <xdr:rowOff>355600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24</xdr:row>
          <xdr:rowOff>25400</xdr:rowOff>
        </xdr:from>
        <xdr:to>
          <xdr:col>7</xdr:col>
          <xdr:colOff>406400</xdr:colOff>
          <xdr:row>24</xdr:row>
          <xdr:rowOff>355600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24</xdr:row>
          <xdr:rowOff>25400</xdr:rowOff>
        </xdr:from>
        <xdr:to>
          <xdr:col>10</xdr:col>
          <xdr:colOff>406400</xdr:colOff>
          <xdr:row>24</xdr:row>
          <xdr:rowOff>355600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26</xdr:row>
          <xdr:rowOff>25400</xdr:rowOff>
        </xdr:from>
        <xdr:to>
          <xdr:col>7</xdr:col>
          <xdr:colOff>406400</xdr:colOff>
          <xdr:row>26</xdr:row>
          <xdr:rowOff>355600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26</xdr:row>
          <xdr:rowOff>25400</xdr:rowOff>
        </xdr:from>
        <xdr:to>
          <xdr:col>10</xdr:col>
          <xdr:colOff>406400</xdr:colOff>
          <xdr:row>26</xdr:row>
          <xdr:rowOff>355600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28</xdr:row>
          <xdr:rowOff>25400</xdr:rowOff>
        </xdr:from>
        <xdr:to>
          <xdr:col>7</xdr:col>
          <xdr:colOff>406400</xdr:colOff>
          <xdr:row>28</xdr:row>
          <xdr:rowOff>355600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28</xdr:row>
          <xdr:rowOff>25400</xdr:rowOff>
        </xdr:from>
        <xdr:to>
          <xdr:col>10</xdr:col>
          <xdr:colOff>406400</xdr:colOff>
          <xdr:row>28</xdr:row>
          <xdr:rowOff>355600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12</xdr:row>
          <xdr:rowOff>25400</xdr:rowOff>
        </xdr:from>
        <xdr:to>
          <xdr:col>7</xdr:col>
          <xdr:colOff>406400</xdr:colOff>
          <xdr:row>12</xdr:row>
          <xdr:rowOff>355600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12</xdr:row>
          <xdr:rowOff>25400</xdr:rowOff>
        </xdr:from>
        <xdr:to>
          <xdr:col>10</xdr:col>
          <xdr:colOff>406400</xdr:colOff>
          <xdr:row>12</xdr:row>
          <xdr:rowOff>355600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14</xdr:row>
          <xdr:rowOff>25400</xdr:rowOff>
        </xdr:from>
        <xdr:to>
          <xdr:col>7</xdr:col>
          <xdr:colOff>406400</xdr:colOff>
          <xdr:row>14</xdr:row>
          <xdr:rowOff>355600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14</xdr:row>
          <xdr:rowOff>25400</xdr:rowOff>
        </xdr:from>
        <xdr:to>
          <xdr:col>10</xdr:col>
          <xdr:colOff>406400</xdr:colOff>
          <xdr:row>14</xdr:row>
          <xdr:rowOff>355600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17</xdr:row>
          <xdr:rowOff>25400</xdr:rowOff>
        </xdr:from>
        <xdr:to>
          <xdr:col>7</xdr:col>
          <xdr:colOff>406400</xdr:colOff>
          <xdr:row>17</xdr:row>
          <xdr:rowOff>355600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1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17</xdr:row>
          <xdr:rowOff>25400</xdr:rowOff>
        </xdr:from>
        <xdr:to>
          <xdr:col>10</xdr:col>
          <xdr:colOff>406400</xdr:colOff>
          <xdr:row>17</xdr:row>
          <xdr:rowOff>355600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1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19</xdr:row>
          <xdr:rowOff>25400</xdr:rowOff>
        </xdr:from>
        <xdr:to>
          <xdr:col>7</xdr:col>
          <xdr:colOff>406400</xdr:colOff>
          <xdr:row>19</xdr:row>
          <xdr:rowOff>355600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1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19</xdr:row>
          <xdr:rowOff>25400</xdr:rowOff>
        </xdr:from>
        <xdr:to>
          <xdr:col>10</xdr:col>
          <xdr:colOff>406400</xdr:colOff>
          <xdr:row>19</xdr:row>
          <xdr:rowOff>355600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1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21</xdr:row>
          <xdr:rowOff>25400</xdr:rowOff>
        </xdr:from>
        <xdr:to>
          <xdr:col>7</xdr:col>
          <xdr:colOff>406400</xdr:colOff>
          <xdr:row>21</xdr:row>
          <xdr:rowOff>355600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1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21</xdr:row>
          <xdr:rowOff>25400</xdr:rowOff>
        </xdr:from>
        <xdr:to>
          <xdr:col>10</xdr:col>
          <xdr:colOff>406400</xdr:colOff>
          <xdr:row>21</xdr:row>
          <xdr:rowOff>355600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1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24</xdr:row>
          <xdr:rowOff>25400</xdr:rowOff>
        </xdr:from>
        <xdr:to>
          <xdr:col>7</xdr:col>
          <xdr:colOff>406400</xdr:colOff>
          <xdr:row>24</xdr:row>
          <xdr:rowOff>355600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1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24</xdr:row>
          <xdr:rowOff>25400</xdr:rowOff>
        </xdr:from>
        <xdr:to>
          <xdr:col>10</xdr:col>
          <xdr:colOff>406400</xdr:colOff>
          <xdr:row>24</xdr:row>
          <xdr:rowOff>355600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1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26</xdr:row>
          <xdr:rowOff>25400</xdr:rowOff>
        </xdr:from>
        <xdr:to>
          <xdr:col>7</xdr:col>
          <xdr:colOff>406400</xdr:colOff>
          <xdr:row>26</xdr:row>
          <xdr:rowOff>355600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1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26</xdr:row>
          <xdr:rowOff>25400</xdr:rowOff>
        </xdr:from>
        <xdr:to>
          <xdr:col>10</xdr:col>
          <xdr:colOff>406400</xdr:colOff>
          <xdr:row>26</xdr:row>
          <xdr:rowOff>355600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1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28</xdr:row>
          <xdr:rowOff>25400</xdr:rowOff>
        </xdr:from>
        <xdr:to>
          <xdr:col>7</xdr:col>
          <xdr:colOff>406400</xdr:colOff>
          <xdr:row>28</xdr:row>
          <xdr:rowOff>355600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1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28</xdr:row>
          <xdr:rowOff>25400</xdr:rowOff>
        </xdr:from>
        <xdr:to>
          <xdr:col>10</xdr:col>
          <xdr:colOff>406400</xdr:colOff>
          <xdr:row>28</xdr:row>
          <xdr:rowOff>355600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1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368300</xdr:colOff>
          <xdr:row>26</xdr:row>
          <xdr:rowOff>12700</xdr:rowOff>
        </xdr:from>
        <xdr:to>
          <xdr:col>11</xdr:col>
          <xdr:colOff>558800</xdr:colOff>
          <xdr:row>27</xdr:row>
          <xdr:rowOff>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330200</xdr:colOff>
          <xdr:row>26</xdr:row>
          <xdr:rowOff>0</xdr:rowOff>
        </xdr:from>
        <xdr:to>
          <xdr:col>13</xdr:col>
          <xdr:colOff>558800</xdr:colOff>
          <xdr:row>27</xdr:row>
          <xdr:rowOff>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0</xdr:row>
          <xdr:rowOff>0</xdr:rowOff>
        </xdr:from>
        <xdr:to>
          <xdr:col>3</xdr:col>
          <xdr:colOff>0</xdr:colOff>
          <xdr:row>1</xdr:row>
          <xdr:rowOff>12700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26" Type="http://schemas.openxmlformats.org/officeDocument/2006/relationships/ctrlProp" Target="../ctrlProps/ctrlProp28.xml"/><Relationship Id="rId21" Type="http://schemas.openxmlformats.org/officeDocument/2006/relationships/ctrlProp" Target="../ctrlProps/ctrlProp23.xml"/><Relationship Id="rId34" Type="http://schemas.openxmlformats.org/officeDocument/2006/relationships/ctrlProp" Target="../ctrlProps/ctrlProp36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5" Type="http://schemas.openxmlformats.org/officeDocument/2006/relationships/ctrlProp" Target="../ctrlProps/ctrlProp27.xml"/><Relationship Id="rId33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29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24" Type="http://schemas.openxmlformats.org/officeDocument/2006/relationships/ctrlProp" Target="../ctrlProps/ctrlProp26.xml"/><Relationship Id="rId32" Type="http://schemas.openxmlformats.org/officeDocument/2006/relationships/ctrlProp" Target="../ctrlProps/ctrlProp34.xml"/><Relationship Id="rId37" Type="http://schemas.openxmlformats.org/officeDocument/2006/relationships/ctrlProp" Target="../ctrlProps/ctrlProp39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23" Type="http://schemas.openxmlformats.org/officeDocument/2006/relationships/ctrlProp" Target="../ctrlProps/ctrlProp25.xml"/><Relationship Id="rId28" Type="http://schemas.openxmlformats.org/officeDocument/2006/relationships/ctrlProp" Target="../ctrlProps/ctrlProp30.xml"/><Relationship Id="rId36" Type="http://schemas.openxmlformats.org/officeDocument/2006/relationships/ctrlProp" Target="../ctrlProps/ctrlProp38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31" Type="http://schemas.openxmlformats.org/officeDocument/2006/relationships/ctrlProp" Target="../ctrlProps/ctrlProp33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Relationship Id="rId22" Type="http://schemas.openxmlformats.org/officeDocument/2006/relationships/ctrlProp" Target="../ctrlProps/ctrlProp24.xml"/><Relationship Id="rId27" Type="http://schemas.openxmlformats.org/officeDocument/2006/relationships/ctrlProp" Target="../ctrlProps/ctrlProp29.xml"/><Relationship Id="rId30" Type="http://schemas.openxmlformats.org/officeDocument/2006/relationships/ctrlProp" Target="../ctrlProps/ctrlProp32.xml"/><Relationship Id="rId35" Type="http://schemas.openxmlformats.org/officeDocument/2006/relationships/ctrlProp" Target="../ctrlProps/ctrlProp37.xml"/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2.xml"/><Relationship Id="rId5" Type="http://schemas.openxmlformats.org/officeDocument/2006/relationships/ctrlProp" Target="../ctrlProps/ctrlProp41.xml"/><Relationship Id="rId4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J75"/>
  <sheetViews>
    <sheetView showGridLines="0" tabSelected="1" zoomScaleNormal="100" workbookViewId="0">
      <selection activeCell="H45" sqref="H45"/>
    </sheetView>
  </sheetViews>
  <sheetFormatPr baseColWidth="10" defaultColWidth="0" defaultRowHeight="15" zeroHeight="1"/>
  <cols>
    <col min="1" max="1" width="18.83203125" customWidth="1"/>
    <col min="2" max="4" width="9.33203125" customWidth="1"/>
    <col min="5" max="5" width="12.33203125" customWidth="1"/>
    <col min="6" max="9" width="9" customWidth="1"/>
    <col min="10" max="10" width="1.33203125" customWidth="1"/>
    <col min="11" max="16384" width="9.1640625" hidden="1"/>
  </cols>
  <sheetData>
    <row r="1" spans="1:9" ht="33.75" customHeight="1">
      <c r="A1" s="139" t="s">
        <v>186</v>
      </c>
      <c r="B1" s="139"/>
      <c r="C1" s="139"/>
      <c r="D1" s="139"/>
      <c r="E1" s="139"/>
      <c r="F1" s="139"/>
      <c r="G1" s="139"/>
      <c r="H1" s="139"/>
      <c r="I1" s="139"/>
    </row>
    <row r="2" spans="1:9" ht="25.5" customHeight="1">
      <c r="A2" s="143" t="s">
        <v>7</v>
      </c>
      <c r="B2" s="144"/>
      <c r="C2" s="144"/>
      <c r="D2" s="144"/>
      <c r="E2" s="144"/>
      <c r="F2" s="144"/>
      <c r="G2" s="144"/>
      <c r="H2" s="144"/>
      <c r="I2" s="145"/>
    </row>
    <row r="3" spans="1:9" ht="20.25" customHeight="1">
      <c r="A3" s="71" t="s">
        <v>0</v>
      </c>
      <c r="B3" s="155"/>
      <c r="C3" s="156"/>
      <c r="D3" s="156"/>
      <c r="E3" s="156"/>
      <c r="F3" s="156"/>
      <c r="G3" s="156"/>
      <c r="H3" s="156"/>
      <c r="I3" s="157"/>
    </row>
    <row r="4" spans="1:9" ht="20.25" customHeight="1">
      <c r="A4" s="71" t="s">
        <v>1</v>
      </c>
      <c r="B4" s="155"/>
      <c r="C4" s="156"/>
      <c r="D4" s="156"/>
      <c r="E4" s="156"/>
      <c r="F4" s="156"/>
      <c r="G4" s="156"/>
      <c r="H4" s="156"/>
      <c r="I4" s="157"/>
    </row>
    <row r="5" spans="1:9" ht="20.25" customHeight="1">
      <c r="A5" s="71" t="s">
        <v>2</v>
      </c>
      <c r="B5" s="149"/>
      <c r="C5" s="150"/>
      <c r="D5" s="150"/>
      <c r="E5" s="150"/>
      <c r="F5" s="150"/>
      <c r="G5" s="150"/>
      <c r="H5" s="150"/>
      <c r="I5" s="151"/>
    </row>
    <row r="6" spans="1:9" ht="20.25" customHeight="1">
      <c r="A6" s="71" t="s">
        <v>3</v>
      </c>
      <c r="B6" s="90"/>
      <c r="C6" s="22"/>
      <c r="D6" s="22"/>
      <c r="E6" s="22"/>
      <c r="F6" s="22"/>
      <c r="G6" s="22"/>
      <c r="H6" s="22"/>
      <c r="I6" s="91"/>
    </row>
    <row r="7" spans="1:9" ht="20.25" customHeight="1">
      <c r="A7" s="71" t="s">
        <v>4</v>
      </c>
      <c r="B7" s="155"/>
      <c r="C7" s="156"/>
      <c r="D7" s="156"/>
      <c r="E7" s="156"/>
      <c r="F7" s="156"/>
      <c r="G7" s="156"/>
      <c r="H7" s="156"/>
      <c r="I7" s="157"/>
    </row>
    <row r="8" spans="1:9" ht="20.25" customHeight="1">
      <c r="A8" s="71" t="s">
        <v>5</v>
      </c>
      <c r="B8" s="90"/>
      <c r="C8" s="22"/>
      <c r="D8" s="22"/>
      <c r="E8" s="22"/>
      <c r="F8" s="22"/>
      <c r="G8" s="22"/>
      <c r="H8" s="22"/>
      <c r="I8" s="91"/>
    </row>
    <row r="9" spans="1:9" ht="20.25" customHeight="1">
      <c r="A9" s="71" t="s">
        <v>6</v>
      </c>
      <c r="B9" s="152" t="s">
        <v>187</v>
      </c>
      <c r="C9" s="153"/>
      <c r="D9" s="153"/>
      <c r="E9" s="153"/>
      <c r="F9" s="153"/>
      <c r="G9" s="153"/>
      <c r="H9" s="153"/>
      <c r="I9" s="154"/>
    </row>
    <row r="10" spans="1:9"/>
    <row r="11" spans="1:9" ht="25.5" customHeight="1">
      <c r="A11" s="143" t="s">
        <v>8</v>
      </c>
      <c r="B11" s="144"/>
      <c r="C11" s="144"/>
      <c r="D11" s="144"/>
      <c r="E11" s="144"/>
      <c r="F11" s="144"/>
      <c r="G11" s="144"/>
      <c r="H11" s="144"/>
      <c r="I11" s="145"/>
    </row>
    <row r="12" spans="1:9" ht="20.25" customHeight="1">
      <c r="A12" s="71" t="s">
        <v>9</v>
      </c>
      <c r="B12" s="152"/>
      <c r="C12" s="153"/>
      <c r="D12" s="153"/>
      <c r="E12" s="153"/>
      <c r="F12" s="153"/>
      <c r="G12" s="153"/>
      <c r="H12" s="153"/>
      <c r="I12" s="154"/>
    </row>
    <row r="13" spans="1:9" ht="20.25" customHeight="1">
      <c r="A13" s="71" t="s">
        <v>10</v>
      </c>
      <c r="B13" s="90"/>
      <c r="C13" s="22"/>
      <c r="D13" s="22"/>
      <c r="E13" s="22"/>
      <c r="F13" s="22"/>
      <c r="G13" s="22"/>
      <c r="H13" s="22"/>
      <c r="I13" s="91"/>
    </row>
    <row r="14" spans="1:9"/>
    <row r="15" spans="1:9" ht="25.5" customHeight="1">
      <c r="A15" s="143" t="s">
        <v>11</v>
      </c>
      <c r="B15" s="144"/>
      <c r="C15" s="144"/>
      <c r="D15" s="144"/>
      <c r="E15" s="144"/>
      <c r="F15" s="144"/>
      <c r="G15" s="144"/>
      <c r="H15" s="144"/>
      <c r="I15" s="145"/>
    </row>
    <row r="16" spans="1:9" ht="20.25" customHeight="1">
      <c r="A16" s="72" t="s">
        <v>12</v>
      </c>
      <c r="B16" s="90"/>
      <c r="C16" s="22"/>
      <c r="D16" s="22"/>
      <c r="E16" s="22"/>
      <c r="F16" s="22"/>
      <c r="G16" s="22"/>
      <c r="H16" s="22"/>
      <c r="I16" s="91"/>
    </row>
    <row r="17" spans="1:9" ht="20.25" customHeight="1">
      <c r="A17" s="72" t="s">
        <v>13</v>
      </c>
      <c r="B17" s="136"/>
      <c r="C17" s="137"/>
      <c r="D17" s="137"/>
      <c r="E17" s="137"/>
      <c r="F17" s="137"/>
      <c r="G17" s="137"/>
      <c r="H17" s="137"/>
      <c r="I17" s="138"/>
    </row>
    <row r="18" spans="1:9" ht="20.25" customHeight="1">
      <c r="A18" s="72" t="s">
        <v>218</v>
      </c>
      <c r="B18" s="165"/>
      <c r="C18" s="166"/>
      <c r="D18" s="166"/>
      <c r="E18" s="166"/>
      <c r="F18" s="166"/>
      <c r="G18" s="166"/>
      <c r="H18" s="166"/>
      <c r="I18" s="167"/>
    </row>
    <row r="19" spans="1:9" ht="20.25" customHeight="1">
      <c r="A19" s="71" t="s">
        <v>14</v>
      </c>
      <c r="B19" s="19"/>
      <c r="C19" s="15"/>
      <c r="D19" s="20"/>
      <c r="E19" s="15"/>
      <c r="F19" s="15"/>
      <c r="G19" s="15"/>
      <c r="H19" s="15"/>
      <c r="I19" s="12"/>
    </row>
    <row r="20" spans="1:9"/>
    <row r="21" spans="1:9">
      <c r="A21" s="5" t="s">
        <v>15</v>
      </c>
    </row>
    <row r="22" spans="1:9">
      <c r="A22" s="19" t="s">
        <v>16</v>
      </c>
      <c r="B22" s="146" t="s">
        <v>17</v>
      </c>
      <c r="C22" s="147"/>
      <c r="D22" s="148"/>
      <c r="E22" s="21" t="s">
        <v>18</v>
      </c>
      <c r="F22" s="21" t="s">
        <v>19</v>
      </c>
      <c r="G22" s="21" t="s">
        <v>20</v>
      </c>
      <c r="H22" s="21" t="s">
        <v>21</v>
      </c>
      <c r="I22" s="21" t="s">
        <v>22</v>
      </c>
    </row>
    <row r="23" spans="1:9" ht="20.25" customHeight="1">
      <c r="A23" s="73" t="s">
        <v>23</v>
      </c>
      <c r="B23" s="140"/>
      <c r="C23" s="141"/>
      <c r="D23" s="142"/>
      <c r="E23" s="23"/>
      <c r="F23" s="23"/>
      <c r="G23" s="23"/>
      <c r="H23" s="23"/>
      <c r="I23" s="24"/>
    </row>
    <row r="24" spans="1:9" ht="20.25" customHeight="1">
      <c r="A24" s="73" t="s">
        <v>23</v>
      </c>
      <c r="B24" s="140"/>
      <c r="C24" s="141"/>
      <c r="D24" s="142"/>
      <c r="E24" s="23"/>
      <c r="F24" s="23"/>
      <c r="G24" s="23"/>
      <c r="H24" s="23"/>
      <c r="I24" s="24"/>
    </row>
    <row r="25" spans="1:9" ht="20.25" customHeight="1">
      <c r="A25" s="73" t="s">
        <v>23</v>
      </c>
      <c r="B25" s="140"/>
      <c r="C25" s="141"/>
      <c r="D25" s="142"/>
      <c r="E25" s="23"/>
      <c r="F25" s="23"/>
      <c r="G25" s="23"/>
      <c r="H25" s="23"/>
      <c r="I25" s="24"/>
    </row>
    <row r="26" spans="1:9" ht="7.5" customHeight="1">
      <c r="G26" s="6"/>
    </row>
    <row r="27" spans="1:9" s="4" customFormat="1">
      <c r="A27" s="28" t="s">
        <v>26</v>
      </c>
      <c r="B27" s="29"/>
      <c r="C27" s="29"/>
      <c r="D27" s="29"/>
      <c r="E27" s="29"/>
      <c r="F27" s="29"/>
      <c r="G27" s="30"/>
      <c r="H27" s="31"/>
      <c r="I27" s="32">
        <f>SUM(I23:I25)</f>
        <v>0</v>
      </c>
    </row>
    <row r="28" spans="1:9"/>
    <row r="29" spans="1:9">
      <c r="A29" s="19" t="s">
        <v>16</v>
      </c>
      <c r="B29" s="146" t="s">
        <v>17</v>
      </c>
      <c r="C29" s="147"/>
      <c r="D29" s="148"/>
      <c r="E29" s="21" t="s">
        <v>18</v>
      </c>
      <c r="F29" s="21" t="s">
        <v>19</v>
      </c>
      <c r="G29" s="21" t="s">
        <v>20</v>
      </c>
      <c r="H29" s="21" t="s">
        <v>21</v>
      </c>
      <c r="I29" s="21" t="s">
        <v>22</v>
      </c>
    </row>
    <row r="30" spans="1:9" ht="20.25" customHeight="1">
      <c r="A30" s="73" t="s">
        <v>24</v>
      </c>
      <c r="B30" s="140"/>
      <c r="C30" s="141"/>
      <c r="D30" s="142"/>
      <c r="E30" s="23"/>
      <c r="F30" s="23"/>
      <c r="G30" s="23"/>
      <c r="H30" s="23"/>
      <c r="I30" s="24"/>
    </row>
    <row r="31" spans="1:9" ht="20.25" customHeight="1">
      <c r="A31" s="73" t="s">
        <v>24</v>
      </c>
      <c r="B31" s="140"/>
      <c r="C31" s="141"/>
      <c r="D31" s="142"/>
      <c r="E31" s="23"/>
      <c r="F31" s="23"/>
      <c r="G31" s="23"/>
      <c r="H31" s="23"/>
      <c r="I31" s="24"/>
    </row>
    <row r="32" spans="1:9" ht="20.25" customHeight="1">
      <c r="A32" s="73" t="s">
        <v>24</v>
      </c>
      <c r="B32" s="140"/>
      <c r="C32" s="141"/>
      <c r="D32" s="142"/>
      <c r="E32" s="23"/>
      <c r="F32" s="23"/>
      <c r="G32" s="23"/>
      <c r="H32" s="23"/>
      <c r="I32" s="24"/>
    </row>
    <row r="33" spans="1:9" ht="7.5" customHeight="1">
      <c r="G33" s="6"/>
    </row>
    <row r="34" spans="1:9" s="4" customFormat="1">
      <c r="A34" s="28" t="s">
        <v>27</v>
      </c>
      <c r="B34" s="29"/>
      <c r="C34" s="29"/>
      <c r="D34" s="29"/>
      <c r="E34" s="29"/>
      <c r="F34" s="29"/>
      <c r="G34" s="30"/>
      <c r="H34" s="31"/>
      <c r="I34" s="32">
        <f>SUM(I30:I32)</f>
        <v>0</v>
      </c>
    </row>
    <row r="35" spans="1:9"/>
    <row r="36" spans="1:9">
      <c r="A36" s="19" t="s">
        <v>16</v>
      </c>
      <c r="B36" s="146" t="s">
        <v>17</v>
      </c>
      <c r="C36" s="147"/>
      <c r="D36" s="148"/>
      <c r="E36" s="21" t="s">
        <v>18</v>
      </c>
      <c r="F36" s="21" t="s">
        <v>19</v>
      </c>
      <c r="G36" s="21" t="s">
        <v>20</v>
      </c>
      <c r="H36" s="21" t="s">
        <v>21</v>
      </c>
      <c r="I36" s="21" t="s">
        <v>22</v>
      </c>
    </row>
    <row r="37" spans="1:9" ht="20.25" customHeight="1">
      <c r="A37" s="73" t="s">
        <v>25</v>
      </c>
      <c r="B37" s="140"/>
      <c r="C37" s="141"/>
      <c r="D37" s="142"/>
      <c r="E37" s="23"/>
      <c r="F37" s="23"/>
      <c r="G37" s="23"/>
      <c r="H37" s="23"/>
      <c r="I37" s="24"/>
    </row>
    <row r="38" spans="1:9" ht="20.25" customHeight="1">
      <c r="A38" s="73" t="s">
        <v>25</v>
      </c>
      <c r="B38" s="140"/>
      <c r="C38" s="141"/>
      <c r="D38" s="142"/>
      <c r="E38" s="23"/>
      <c r="F38" s="23"/>
      <c r="G38" s="23"/>
      <c r="H38" s="23"/>
      <c r="I38" s="24"/>
    </row>
    <row r="39" spans="1:9" ht="20.25" customHeight="1">
      <c r="A39" s="73" t="s">
        <v>25</v>
      </c>
      <c r="B39" s="140"/>
      <c r="C39" s="141"/>
      <c r="D39" s="142"/>
      <c r="E39" s="23"/>
      <c r="F39" s="23"/>
      <c r="G39" s="23"/>
      <c r="H39" s="23"/>
      <c r="I39" s="24"/>
    </row>
    <row r="40" spans="1:9" ht="7.5" customHeight="1">
      <c r="G40" s="6"/>
    </row>
    <row r="41" spans="1:9" s="4" customFormat="1">
      <c r="A41" s="28" t="s">
        <v>28</v>
      </c>
      <c r="B41" s="29"/>
      <c r="C41" s="29"/>
      <c r="D41" s="29"/>
      <c r="E41" s="29"/>
      <c r="F41" s="29"/>
      <c r="G41" s="30"/>
      <c r="H41" s="31"/>
      <c r="I41" s="32">
        <f>SUM(I37:I39)</f>
        <v>0</v>
      </c>
    </row>
    <row r="42" spans="1:9"/>
    <row r="43" spans="1:9">
      <c r="A43" s="7" t="s">
        <v>29</v>
      </c>
    </row>
    <row r="44" spans="1:9" ht="32">
      <c r="A44" s="9"/>
      <c r="B44" s="10" t="s">
        <v>22</v>
      </c>
      <c r="C44" s="10" t="s">
        <v>30</v>
      </c>
      <c r="D44" s="10" t="s">
        <v>31</v>
      </c>
      <c r="E44" s="10" t="s">
        <v>32</v>
      </c>
    </row>
    <row r="45" spans="1:9">
      <c r="A45" s="8" t="s">
        <v>23</v>
      </c>
      <c r="B45" s="25">
        <f>I27</f>
        <v>0</v>
      </c>
      <c r="C45" s="131">
        <f>ROUND((((100*I27)/3)/100), 4)</f>
        <v>0</v>
      </c>
      <c r="D45" s="26">
        <f t="shared" ref="D45:D47" si="0">(C45/3)</f>
        <v>0</v>
      </c>
      <c r="E45" s="27">
        <f>($B$17/3)*C45</f>
        <v>0</v>
      </c>
      <c r="F45" s="11"/>
    </row>
    <row r="46" spans="1:9">
      <c r="A46" s="8" t="s">
        <v>24</v>
      </c>
      <c r="B46" s="25">
        <f>I34</f>
        <v>0</v>
      </c>
      <c r="C46" s="131">
        <f>ROUND((((100*I34)/3)/100), 4)</f>
        <v>0</v>
      </c>
      <c r="D46" s="26">
        <f t="shared" si="0"/>
        <v>0</v>
      </c>
      <c r="E46" s="27">
        <f>($B$17/3)*C46</f>
        <v>0</v>
      </c>
    </row>
    <row r="47" spans="1:9">
      <c r="A47" s="8" t="s">
        <v>25</v>
      </c>
      <c r="B47" s="25">
        <f>I41</f>
        <v>0</v>
      </c>
      <c r="C47" s="131">
        <f>ROUND((((100*I41)/3)/100), 4)</f>
        <v>0</v>
      </c>
      <c r="D47" s="26">
        <f t="shared" si="0"/>
        <v>0</v>
      </c>
      <c r="E47" s="27">
        <f>($B$17/3)*C47</f>
        <v>0</v>
      </c>
    </row>
    <row r="48" spans="1:9">
      <c r="A48" s="8" t="s">
        <v>33</v>
      </c>
      <c r="B48" s="67">
        <f>SUM(B45:B47)</f>
        <v>0</v>
      </c>
      <c r="C48" s="74"/>
      <c r="D48" s="68">
        <f>ROUNDUP(SUM(D45:D47),2)</f>
        <v>0</v>
      </c>
      <c r="E48" s="80">
        <f>SUM(E45:E47)</f>
        <v>0</v>
      </c>
    </row>
    <row r="49" spans="1:9"/>
    <row r="50" spans="1:9" ht="22.5" customHeight="1">
      <c r="A50" s="143" t="s">
        <v>34</v>
      </c>
      <c r="B50" s="144"/>
      <c r="C50" s="144"/>
      <c r="D50" s="144"/>
      <c r="E50" s="144"/>
      <c r="F50" s="144"/>
      <c r="G50" s="144"/>
      <c r="H50" s="144"/>
      <c r="I50" s="145"/>
    </row>
    <row r="51" spans="1:9" ht="8.25" customHeight="1"/>
    <row r="52" spans="1:9" ht="76.5" customHeight="1">
      <c r="A52" s="158" t="s">
        <v>35</v>
      </c>
      <c r="B52" s="158"/>
      <c r="C52" s="14"/>
      <c r="D52" s="159"/>
      <c r="E52" s="160"/>
      <c r="F52" s="160"/>
      <c r="G52" s="160"/>
      <c r="H52" s="160"/>
      <c r="I52" s="161"/>
    </row>
    <row r="53" spans="1:9"/>
    <row r="54" spans="1:9" ht="90.75" customHeight="1">
      <c r="A54" s="158" t="s">
        <v>193</v>
      </c>
      <c r="B54" s="158"/>
      <c r="D54" s="162"/>
      <c r="E54" s="163"/>
      <c r="F54" s="163"/>
      <c r="G54" s="163"/>
      <c r="H54" s="163"/>
      <c r="I54" s="164"/>
    </row>
    <row r="55" spans="1:9" ht="16.5" customHeight="1">
      <c r="A55" s="76" t="s">
        <v>194</v>
      </c>
      <c r="B55" s="76"/>
      <c r="C55" s="77"/>
      <c r="D55" s="78"/>
      <c r="E55" s="78"/>
      <c r="F55" s="78"/>
      <c r="G55" s="78"/>
      <c r="H55" s="78"/>
      <c r="I55" s="78"/>
    </row>
    <row r="56" spans="1:9"/>
    <row r="57" spans="1:9" ht="21" customHeight="1">
      <c r="A57" s="1" t="s">
        <v>195</v>
      </c>
      <c r="E57" s="16" t="s">
        <v>196</v>
      </c>
      <c r="G57" s="16" t="s">
        <v>197</v>
      </c>
    </row>
    <row r="58" spans="1:9"/>
    <row r="59" spans="1:9" ht="105.75" customHeight="1">
      <c r="A59" s="158" t="s">
        <v>198</v>
      </c>
      <c r="B59" s="158"/>
      <c r="D59" s="159"/>
      <c r="E59" s="160"/>
      <c r="F59" s="160"/>
      <c r="G59" s="160"/>
      <c r="H59" s="160"/>
      <c r="I59" s="161"/>
    </row>
    <row r="60" spans="1:9"/>
    <row r="61" spans="1:9">
      <c r="A61" s="79" t="s">
        <v>38</v>
      </c>
    </row>
    <row r="62" spans="1:9" ht="8.25" customHeight="1"/>
    <row r="63" spans="1:9" ht="75" customHeight="1">
      <c r="A63" s="158" t="s">
        <v>36</v>
      </c>
      <c r="B63" s="158"/>
      <c r="C63" s="158"/>
      <c r="D63" s="162"/>
      <c r="E63" s="163"/>
      <c r="F63" s="163"/>
      <c r="G63" s="163"/>
      <c r="H63" s="163"/>
      <c r="I63" s="164"/>
    </row>
    <row r="64" spans="1:9"/>
    <row r="65" spans="1:9"/>
    <row r="66" spans="1:9">
      <c r="A66" s="17"/>
      <c r="B66" s="17"/>
      <c r="C66" s="17"/>
      <c r="D66" s="17"/>
      <c r="E66" s="17"/>
      <c r="H66" s="17"/>
      <c r="I66" s="17"/>
    </row>
    <row r="67" spans="1:9">
      <c r="A67" t="s">
        <v>39</v>
      </c>
      <c r="H67" t="s">
        <v>40</v>
      </c>
    </row>
    <row r="68" spans="1:9"/>
    <row r="69" spans="1:9"/>
    <row r="70" spans="1:9">
      <c r="A70" s="17"/>
      <c r="B70" s="17"/>
      <c r="C70" s="17"/>
      <c r="D70" s="17"/>
      <c r="E70" s="17"/>
      <c r="G70" s="13"/>
      <c r="H70" s="17"/>
      <c r="I70" s="17"/>
    </row>
    <row r="71" spans="1:9">
      <c r="A71" t="s">
        <v>41</v>
      </c>
      <c r="H71" t="s">
        <v>40</v>
      </c>
    </row>
    <row r="72" spans="1:9"/>
    <row r="73" spans="1:9">
      <c r="I73" s="93">
        <v>44953</v>
      </c>
    </row>
    <row r="74" spans="1:9" hidden="1"/>
    <row r="75" spans="1:9" hidden="1">
      <c r="H75" s="18"/>
    </row>
  </sheetData>
  <mergeCells count="33">
    <mergeCell ref="B18:I18"/>
    <mergeCell ref="B32:D32"/>
    <mergeCell ref="B37:D37"/>
    <mergeCell ref="B38:D38"/>
    <mergeCell ref="A63:C63"/>
    <mergeCell ref="A52:B52"/>
    <mergeCell ref="A54:B54"/>
    <mergeCell ref="D52:I52"/>
    <mergeCell ref="D54:I54"/>
    <mergeCell ref="D63:I63"/>
    <mergeCell ref="D59:I59"/>
    <mergeCell ref="B25:D25"/>
    <mergeCell ref="B39:D39"/>
    <mergeCell ref="A59:B59"/>
    <mergeCell ref="B36:D36"/>
    <mergeCell ref="A50:I50"/>
    <mergeCell ref="B29:D29"/>
    <mergeCell ref="B17:I17"/>
    <mergeCell ref="A1:I1"/>
    <mergeCell ref="B30:D30"/>
    <mergeCell ref="B31:D31"/>
    <mergeCell ref="A11:I11"/>
    <mergeCell ref="A2:I2"/>
    <mergeCell ref="B22:D22"/>
    <mergeCell ref="B23:D23"/>
    <mergeCell ref="B24:D24"/>
    <mergeCell ref="B5:I5"/>
    <mergeCell ref="B9:I9"/>
    <mergeCell ref="B12:I12"/>
    <mergeCell ref="B3:I3"/>
    <mergeCell ref="B4:I4"/>
    <mergeCell ref="B7:I7"/>
    <mergeCell ref="A15:I15"/>
  </mergeCells>
  <pageMargins left="0.2" right="0.2" top="0.78" bottom="0.88" header="0.3" footer="0.3"/>
  <pageSetup orientation="portrait" r:id="rId1"/>
  <headerFooter differentFirst="1">
    <firstHeader>&amp;L&amp;G</first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Fall">
                <anchor moveWithCells="1">
                  <from>
                    <xdr:col>1</xdr:col>
                    <xdr:colOff>38100</xdr:colOff>
                    <xdr:row>17</xdr:row>
                    <xdr:rowOff>254000</xdr:rowOff>
                  </from>
                  <to>
                    <xdr:col>1</xdr:col>
                    <xdr:colOff>685800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Spring">
                <anchor moveWithCells="1">
                  <from>
                    <xdr:col>4</xdr:col>
                    <xdr:colOff>698500</xdr:colOff>
                    <xdr:row>18</xdr:row>
                    <xdr:rowOff>12700</xdr:rowOff>
                  </from>
                  <to>
                    <xdr:col>5</xdr:col>
                    <xdr:colOff>508000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 altText="Winter">
                <anchor moveWithCells="1">
                  <from>
                    <xdr:col>3</xdr:col>
                    <xdr:colOff>12700</xdr:colOff>
                    <xdr:row>18</xdr:row>
                    <xdr:rowOff>25400</xdr:rowOff>
                  </from>
                  <to>
                    <xdr:col>3</xdr:col>
                    <xdr:colOff>596900</xdr:colOff>
                    <xdr:row>18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4</xdr:col>
                    <xdr:colOff>0</xdr:colOff>
                    <xdr:row>55</xdr:row>
                    <xdr:rowOff>190500</xdr:rowOff>
                  </from>
                  <to>
                    <xdr:col>4</xdr:col>
                    <xdr:colOff>241300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6</xdr:col>
                    <xdr:colOff>12700</xdr:colOff>
                    <xdr:row>56</xdr:row>
                    <xdr:rowOff>25400</xdr:rowOff>
                  </from>
                  <to>
                    <xdr:col>6</xdr:col>
                    <xdr:colOff>215900</xdr:colOff>
                    <xdr:row>56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000-000000000000}">
          <x14:formula1>
            <xm:f>validation!$D$2:$D$51</xm:f>
          </x14:formula1>
          <xm:sqref>B8</xm:sqref>
        </x14:dataValidation>
        <x14:dataValidation type="list" allowBlank="1" showInputMessage="1" showErrorMessage="1" xr:uid="{00000000-0002-0000-0000-000001000000}">
          <x14:formula1>
            <xm:f>validation!$A$6:$A$10</xm:f>
          </x14:formula1>
          <xm:sqref>B13</xm:sqref>
        </x14:dataValidation>
        <x14:dataValidation type="list" allowBlank="1" showInputMessage="1" xr:uid="{00000000-0002-0000-0000-000002000000}">
          <x14:formula1>
            <xm:f>validation!$A$2:$A$4</xm:f>
          </x14:formula1>
          <xm:sqref>B6</xm:sqref>
        </x14:dataValidation>
        <x14:dataValidation type="list" allowBlank="1" showInputMessage="1" showErrorMessage="1" xr:uid="{00000000-0002-0000-0000-000003000000}">
          <x14:formula1>
            <xm:f>validation!$A$12:$A$14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T42"/>
  <sheetViews>
    <sheetView showGridLines="0" workbookViewId="0">
      <selection activeCell="M28" sqref="M28"/>
    </sheetView>
  </sheetViews>
  <sheetFormatPr baseColWidth="10" defaultColWidth="0" defaultRowHeight="15" zeroHeight="1"/>
  <cols>
    <col min="1" max="1" width="2.33203125" customWidth="1"/>
    <col min="2" max="2" width="6.1640625" customWidth="1"/>
    <col min="3" max="3" width="5.6640625" customWidth="1"/>
    <col min="4" max="4" width="5.5" customWidth="1"/>
    <col min="5" max="5" width="2.1640625" customWidth="1"/>
    <col min="6" max="6" width="8.6640625" customWidth="1"/>
    <col min="7" max="7" width="2.1640625" customWidth="1"/>
    <col min="8" max="8" width="8.33203125" customWidth="1"/>
    <col min="9" max="9" width="2" hidden="1" customWidth="1"/>
    <col min="10" max="10" width="2" customWidth="1"/>
    <col min="11" max="11" width="8.33203125" customWidth="1"/>
    <col min="12" max="12" width="2.5" hidden="1" customWidth="1"/>
    <col min="13" max="13" width="2.1640625" customWidth="1"/>
    <col min="14" max="14" width="15.33203125" customWidth="1"/>
    <col min="15" max="15" width="27.33203125" customWidth="1"/>
    <col min="16" max="16" width="3" customWidth="1"/>
    <col min="17" max="20" width="0" hidden="1" customWidth="1"/>
    <col min="21" max="16384" width="9.1640625" hidden="1"/>
  </cols>
  <sheetData>
    <row r="1" spans="1:18" ht="19.5" customHeight="1">
      <c r="A1" s="84"/>
      <c r="B1" s="85"/>
      <c r="C1" s="83" t="s">
        <v>12</v>
      </c>
      <c r="D1" s="185">
        <f>'DEPT-AP form'!B16</f>
        <v>0</v>
      </c>
      <c r="E1" s="186"/>
      <c r="F1" s="186"/>
      <c r="G1" s="187"/>
      <c r="H1" s="94"/>
      <c r="I1" s="94"/>
      <c r="J1" s="94"/>
      <c r="M1" s="69" t="s">
        <v>5</v>
      </c>
      <c r="N1" s="168">
        <f>'DEPT-AP form'!B8</f>
        <v>0</v>
      </c>
      <c r="O1" s="169"/>
    </row>
    <row r="2" spans="1:18" ht="9" customHeight="1">
      <c r="B2" s="96"/>
      <c r="C2" s="96"/>
      <c r="D2" s="69"/>
      <c r="F2" s="82"/>
      <c r="G2" s="57"/>
      <c r="H2" s="57"/>
      <c r="I2" s="57"/>
      <c r="J2" s="57"/>
      <c r="K2" s="57"/>
      <c r="L2" s="57"/>
      <c r="M2" s="57"/>
      <c r="N2" s="69"/>
      <c r="O2" s="57"/>
    </row>
    <row r="3" spans="1:18" ht="33.75" customHeight="1">
      <c r="A3" s="188" t="s">
        <v>201</v>
      </c>
      <c r="B3" s="188"/>
      <c r="C3" s="188"/>
      <c r="D3" s="152">
        <f>'DEPT-AP form'!B12</f>
        <v>0</v>
      </c>
      <c r="E3" s="153"/>
      <c r="F3" s="153"/>
      <c r="G3" s="153"/>
      <c r="H3" s="154"/>
      <c r="I3" s="86"/>
      <c r="J3" s="86"/>
      <c r="K3" s="86"/>
      <c r="M3" s="69" t="s">
        <v>211</v>
      </c>
      <c r="N3" s="170"/>
      <c r="O3" s="171"/>
    </row>
    <row r="4" spans="1:18" ht="9" customHeight="1">
      <c r="A4" s="97"/>
      <c r="B4" s="97"/>
      <c r="C4" s="97"/>
      <c r="D4" s="86"/>
      <c r="E4" s="86"/>
      <c r="F4" s="86"/>
      <c r="G4" s="86"/>
      <c r="H4" s="86"/>
      <c r="I4" s="86"/>
      <c r="J4" s="86"/>
      <c r="K4" s="86"/>
      <c r="L4" s="86"/>
      <c r="M4" s="86"/>
      <c r="N4" s="70"/>
      <c r="O4" s="87"/>
    </row>
    <row r="5" spans="1:18" ht="19.5" customHeight="1">
      <c r="B5" s="96"/>
      <c r="C5" s="69" t="s">
        <v>80</v>
      </c>
      <c r="D5" s="189">
        <f>'DEPT-AP form'!D48</f>
        <v>0</v>
      </c>
      <c r="E5" s="190"/>
      <c r="F5" s="190"/>
      <c r="G5" s="191"/>
      <c r="H5" s="95"/>
      <c r="I5" s="95"/>
      <c r="J5" s="95"/>
      <c r="K5" s="95"/>
      <c r="M5" s="69" t="s">
        <v>81</v>
      </c>
      <c r="N5" s="172">
        <f>'DEPT-AP form'!E48</f>
        <v>0</v>
      </c>
      <c r="O5" s="173"/>
    </row>
    <row r="6" spans="1:18" ht="9" customHeight="1">
      <c r="B6" s="96"/>
      <c r="C6" s="69"/>
      <c r="D6" s="88"/>
      <c r="E6" s="88"/>
      <c r="F6" s="88"/>
      <c r="G6" s="88"/>
      <c r="H6" s="88"/>
      <c r="I6" s="88"/>
      <c r="J6" s="88"/>
      <c r="K6" s="88"/>
      <c r="L6" s="88"/>
      <c r="M6" s="88"/>
      <c r="N6" s="70"/>
      <c r="O6" s="89"/>
    </row>
    <row r="7" spans="1:18" ht="19.5" customHeight="1">
      <c r="B7" s="96"/>
      <c r="C7" s="69" t="s">
        <v>200</v>
      </c>
      <c r="D7" s="174" t="str">
        <f>CONCATENATE('DEPT-AP form'!B3,"   ",'DEPT-AP form'!B4)</f>
        <v xml:space="preserve">   </v>
      </c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6"/>
    </row>
    <row r="8" spans="1:18" ht="10.5" customHeight="1">
      <c r="B8" s="96"/>
      <c r="C8" s="96"/>
      <c r="D8" s="69"/>
      <c r="E8" s="96"/>
      <c r="F8" s="62"/>
      <c r="G8" s="63"/>
      <c r="H8" s="63"/>
      <c r="I8" s="63"/>
      <c r="J8" s="63"/>
      <c r="K8" s="63"/>
      <c r="L8" s="63"/>
      <c r="M8" s="63"/>
      <c r="N8" s="64"/>
    </row>
    <row r="9" spans="1:18" ht="37.5" customHeight="1">
      <c r="B9" s="177" t="s">
        <v>79</v>
      </c>
      <c r="C9" s="178"/>
      <c r="D9" s="179"/>
      <c r="E9" s="96"/>
      <c r="F9" s="81" t="s">
        <v>207</v>
      </c>
      <c r="G9" s="96"/>
      <c r="H9" s="81" t="s">
        <v>208</v>
      </c>
      <c r="I9" s="99"/>
      <c r="J9" s="99"/>
      <c r="K9" s="81" t="s">
        <v>205</v>
      </c>
      <c r="L9" s="96"/>
      <c r="M9" s="98"/>
      <c r="N9" s="180" t="s">
        <v>206</v>
      </c>
      <c r="O9" s="181"/>
    </row>
    <row r="10" spans="1:18" ht="15" customHeight="1">
      <c r="A10" s="56"/>
      <c r="B10" s="5" t="s">
        <v>58</v>
      </c>
      <c r="C10" s="44"/>
      <c r="D10" s="44"/>
      <c r="H10" s="104">
        <f>SUMIF($I$11:$I$15,TRUE,$F$11:$F$15)</f>
        <v>0</v>
      </c>
      <c r="K10" s="104">
        <f>SUMIF($L$11:$L$15,TRUE,$F$11:$F$15)</f>
        <v>0</v>
      </c>
    </row>
    <row r="11" spans="1:18" s="4" customFormat="1" ht="31.5" customHeight="1">
      <c r="A11" s="100"/>
      <c r="B11" s="182">
        <f>'DEPT-AP form'!B23:D23</f>
        <v>0</v>
      </c>
      <c r="C11" s="183"/>
      <c r="D11" s="184"/>
      <c r="F11" s="102">
        <f>'DEPT-AP form'!I23</f>
        <v>0</v>
      </c>
      <c r="G11" s="101"/>
      <c r="H11" s="101"/>
      <c r="I11" s="101" t="b">
        <v>0</v>
      </c>
      <c r="J11" s="101"/>
      <c r="K11" s="101"/>
      <c r="L11" s="101" t="b">
        <v>0</v>
      </c>
      <c r="M11" s="101"/>
      <c r="N11" s="155"/>
      <c r="O11" s="157"/>
    </row>
    <row r="12" spans="1:18" s="58" customFormat="1" ht="12" customHeight="1">
      <c r="A12" s="56"/>
      <c r="B12" s="59"/>
      <c r="C12" s="59"/>
      <c r="D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8" s="58" customFormat="1" ht="31.5" customHeight="1">
      <c r="A13" s="56"/>
      <c r="B13" s="201">
        <f>'DEPT-AP form'!B24:D24</f>
        <v>0</v>
      </c>
      <c r="C13" s="202"/>
      <c r="D13" s="203"/>
      <c r="F13" s="103">
        <f>'DEPT-AP form'!I24</f>
        <v>0</v>
      </c>
      <c r="G13" s="59"/>
      <c r="H13" s="101"/>
      <c r="I13" s="101" t="b">
        <v>0</v>
      </c>
      <c r="J13" s="101"/>
      <c r="K13" s="101"/>
      <c r="L13" s="101" t="b">
        <v>0</v>
      </c>
      <c r="M13" s="101"/>
      <c r="N13" s="155"/>
      <c r="O13" s="157"/>
    </row>
    <row r="14" spans="1:18" s="58" customFormat="1" ht="12" customHeight="1">
      <c r="A14" s="56"/>
      <c r="B14" s="59"/>
      <c r="C14" s="59"/>
      <c r="D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8" s="58" customFormat="1" ht="31.5" customHeight="1">
      <c r="B15" s="198">
        <f>'DEPT-AP form'!B25:D25</f>
        <v>0</v>
      </c>
      <c r="C15" s="199"/>
      <c r="D15" s="200"/>
      <c r="F15" s="103">
        <f>'DEPT-AP form'!I25</f>
        <v>0</v>
      </c>
      <c r="G15" s="59"/>
      <c r="H15" s="101"/>
      <c r="I15" s="101" t="b">
        <v>0</v>
      </c>
      <c r="J15" s="101"/>
      <c r="K15" s="101"/>
      <c r="L15" s="59" t="b">
        <v>0</v>
      </c>
      <c r="M15" s="59"/>
      <c r="N15" s="155"/>
      <c r="O15" s="157"/>
    </row>
    <row r="16" spans="1:18" ht="12" customHeight="1">
      <c r="B16" s="75"/>
      <c r="C16" s="13"/>
      <c r="D16" s="13"/>
      <c r="E16" s="75"/>
      <c r="F16" s="75"/>
      <c r="G16" s="75"/>
      <c r="H16" s="75"/>
      <c r="I16" s="75"/>
      <c r="J16" s="75"/>
      <c r="K16" s="75"/>
      <c r="L16" s="75"/>
      <c r="M16" s="75"/>
      <c r="N16" s="13"/>
      <c r="O16" s="13"/>
      <c r="P16" s="75"/>
      <c r="Q16" s="13"/>
      <c r="R16" s="13"/>
    </row>
    <row r="17" spans="2:15">
      <c r="B17" s="61" t="s">
        <v>59</v>
      </c>
      <c r="C17" s="60"/>
      <c r="D17" s="13"/>
      <c r="F17" s="13"/>
      <c r="G17" s="13"/>
      <c r="H17" s="104">
        <f>SUMIF($I$18:$I$22,TRUE,$F$18:$F$22)</f>
        <v>0</v>
      </c>
      <c r="K17" s="104">
        <f>SUMIF($L$18:$L$22,TRUE,$F$18:$F$22)</f>
        <v>0</v>
      </c>
      <c r="L17" s="13"/>
      <c r="M17" s="13"/>
      <c r="N17" s="13"/>
      <c r="O17" s="13"/>
    </row>
    <row r="18" spans="2:15" s="58" customFormat="1" ht="31.5" customHeight="1">
      <c r="B18" s="198">
        <f>'DEPT-AP form'!B30:D30</f>
        <v>0</v>
      </c>
      <c r="C18" s="199"/>
      <c r="D18" s="200"/>
      <c r="F18" s="103">
        <f>'DEPT-AP form'!I30</f>
        <v>0</v>
      </c>
      <c r="G18" s="59"/>
      <c r="H18" s="101"/>
      <c r="I18" s="101" t="b">
        <v>0</v>
      </c>
      <c r="J18" s="101"/>
      <c r="K18" s="101"/>
      <c r="L18" s="59" t="b">
        <v>0</v>
      </c>
      <c r="M18" s="59"/>
      <c r="N18" s="155"/>
      <c r="O18" s="157"/>
    </row>
    <row r="19" spans="2:15" s="58" customFormat="1" ht="12" customHeight="1">
      <c r="B19" s="59"/>
      <c r="C19" s="59"/>
      <c r="D19" s="59"/>
      <c r="F19" s="59"/>
      <c r="G19" s="59"/>
      <c r="H19" s="59"/>
      <c r="I19" s="59"/>
      <c r="J19" s="59"/>
      <c r="K19" s="59"/>
      <c r="L19" s="59"/>
      <c r="M19" s="59"/>
      <c r="N19" s="59"/>
      <c r="O19" s="59"/>
    </row>
    <row r="20" spans="2:15" s="58" customFormat="1" ht="31.5" customHeight="1">
      <c r="B20" s="198">
        <f>'DEPT-AP form'!B31:D31</f>
        <v>0</v>
      </c>
      <c r="C20" s="199"/>
      <c r="D20" s="200"/>
      <c r="F20" s="103">
        <f>'DEPT-AP form'!I31</f>
        <v>0</v>
      </c>
      <c r="G20" s="59"/>
      <c r="H20" s="101"/>
      <c r="I20" s="101" t="b">
        <v>0</v>
      </c>
      <c r="J20" s="101"/>
      <c r="K20" s="101"/>
      <c r="L20" s="59" t="b">
        <v>0</v>
      </c>
      <c r="M20" s="59"/>
      <c r="N20" s="155"/>
      <c r="O20" s="157"/>
    </row>
    <row r="21" spans="2:15" s="58" customFormat="1" ht="12" customHeight="1">
      <c r="B21" s="59"/>
      <c r="C21" s="59"/>
      <c r="D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2:15" s="58" customFormat="1" ht="31.5" customHeight="1">
      <c r="B22" s="198">
        <f>'DEPT-AP form'!B32:D32</f>
        <v>0</v>
      </c>
      <c r="C22" s="199"/>
      <c r="D22" s="200"/>
      <c r="F22" s="103">
        <f>'DEPT-AP form'!I32</f>
        <v>0</v>
      </c>
      <c r="G22" s="59"/>
      <c r="H22" s="101"/>
      <c r="I22" s="101" t="b">
        <v>0</v>
      </c>
      <c r="J22" s="101"/>
      <c r="K22" s="101"/>
      <c r="L22" s="59" t="b">
        <v>0</v>
      </c>
      <c r="M22" s="59"/>
      <c r="N22" s="155"/>
      <c r="O22" s="157"/>
    </row>
    <row r="23" spans="2:15" ht="12" customHeight="1">
      <c r="B23" s="13"/>
      <c r="C23" s="13"/>
      <c r="D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>
      <c r="B24" s="61" t="s">
        <v>60</v>
      </c>
      <c r="C24" s="13"/>
      <c r="D24" s="13"/>
      <c r="F24" s="13"/>
      <c r="G24" s="13"/>
      <c r="H24" s="104">
        <f>SUMIF($I$25:$I$29,TRUE,$F$25:$F$29)</f>
        <v>0</v>
      </c>
      <c r="K24" s="104">
        <f>SUMIF($L$25:$L$29,TRUE,$F$25:$F$29)</f>
        <v>0</v>
      </c>
      <c r="L24" s="13"/>
      <c r="M24" s="13"/>
      <c r="N24" s="13"/>
      <c r="O24" s="13"/>
    </row>
    <row r="25" spans="2:15" s="58" customFormat="1" ht="31.5" customHeight="1">
      <c r="B25" s="198">
        <f>'DEPT-AP form'!B37:D37</f>
        <v>0</v>
      </c>
      <c r="C25" s="199"/>
      <c r="D25" s="200"/>
      <c r="F25" s="103">
        <f>'DEPT-AP form'!I37</f>
        <v>0</v>
      </c>
      <c r="G25" s="59"/>
      <c r="H25" s="101"/>
      <c r="I25" s="101" t="b">
        <v>0</v>
      </c>
      <c r="J25" s="101"/>
      <c r="K25" s="101"/>
      <c r="L25" s="59" t="b">
        <v>0</v>
      </c>
      <c r="M25" s="59"/>
      <c r="N25" s="155"/>
      <c r="O25" s="157"/>
    </row>
    <row r="26" spans="2:15" s="58" customFormat="1" ht="12" customHeight="1">
      <c r="B26" s="59"/>
      <c r="C26" s="59"/>
      <c r="D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  <row r="27" spans="2:15" s="58" customFormat="1" ht="31.5" customHeight="1">
      <c r="B27" s="198">
        <f>'DEPT-AP form'!B38:D38</f>
        <v>0</v>
      </c>
      <c r="C27" s="199"/>
      <c r="D27" s="200"/>
      <c r="F27" s="103">
        <f>'DEPT-AP form'!I38</f>
        <v>0</v>
      </c>
      <c r="G27" s="59"/>
      <c r="H27" s="101"/>
      <c r="I27" s="101" t="b">
        <v>0</v>
      </c>
      <c r="J27" s="101"/>
      <c r="K27" s="101"/>
      <c r="L27" s="59" t="b">
        <v>0</v>
      </c>
      <c r="M27" s="59"/>
      <c r="N27" s="155"/>
      <c r="O27" s="157"/>
    </row>
    <row r="28" spans="2:15" s="58" customFormat="1" ht="12" customHeight="1">
      <c r="B28" s="59"/>
      <c r="C28" s="59"/>
      <c r="D28" s="59"/>
      <c r="F28" s="59"/>
      <c r="G28" s="59"/>
      <c r="H28" s="59"/>
      <c r="I28" s="59"/>
      <c r="J28" s="59"/>
      <c r="K28" s="59"/>
      <c r="L28" s="59"/>
      <c r="M28" s="59"/>
      <c r="N28" s="59"/>
      <c r="O28" s="59"/>
    </row>
    <row r="29" spans="2:15" s="58" customFormat="1" ht="31.5" customHeight="1">
      <c r="B29" s="198">
        <f>'DEPT-AP form'!B39:D39</f>
        <v>0</v>
      </c>
      <c r="C29" s="199"/>
      <c r="D29" s="200"/>
      <c r="F29" s="103">
        <f>'DEPT-AP form'!I39</f>
        <v>0</v>
      </c>
      <c r="G29" s="59"/>
      <c r="H29" s="101"/>
      <c r="I29" s="101" t="b">
        <v>0</v>
      </c>
      <c r="J29" s="101"/>
      <c r="K29" s="101"/>
      <c r="L29" s="59" t="b">
        <v>0</v>
      </c>
      <c r="M29" s="59"/>
      <c r="N29" s="155"/>
      <c r="O29" s="157"/>
    </row>
    <row r="30" spans="2:15" ht="7.5" customHeight="1"/>
    <row r="31" spans="2:15" s="5" customFormat="1" ht="12.75" customHeight="1">
      <c r="D31" s="105" t="s">
        <v>209</v>
      </c>
      <c r="F31" s="106">
        <f>SUM(F11:F30)</f>
        <v>0</v>
      </c>
      <c r="H31" s="107">
        <f>H10+H17+H24</f>
        <v>0</v>
      </c>
      <c r="K31" s="107">
        <f>K10+K17+K24</f>
        <v>0</v>
      </c>
    </row>
    <row r="32" spans="2:15" ht="7.5" customHeight="1"/>
    <row r="33" spans="2:15" s="5" customFormat="1" ht="12.75" customHeight="1">
      <c r="D33" s="105" t="s">
        <v>210</v>
      </c>
      <c r="F33" s="106">
        <f>SUM(H33:K33)</f>
        <v>0</v>
      </c>
      <c r="H33" s="108">
        <f>(ROUND((((100*H10)/3)/100), 2)+ROUND((((100*H17)/3)/100), 2)+ROUND((((100*H24)/3)/100), 2))/3</f>
        <v>0</v>
      </c>
      <c r="K33" s="108">
        <f>(ROUND((((100*K10)/3)/100), 2)+ROUND((((100*K17)/3)/100), 2)+ROUND((((100*K24)/3)/100), 2))/3</f>
        <v>0</v>
      </c>
    </row>
    <row r="34" spans="2:15" ht="10.5" customHeight="1" thickBot="1"/>
    <row r="35" spans="2:15" ht="15" customHeight="1" thickBot="1">
      <c r="B35" s="192" t="s">
        <v>204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4"/>
    </row>
    <row r="36" spans="2:15" ht="6.75" customHeight="1" thickBot="1"/>
    <row r="37" spans="2:15" ht="71.25" customHeight="1" thickBot="1">
      <c r="B37" s="195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7"/>
    </row>
    <row r="38" spans="2:15" ht="7.5" customHeight="1"/>
    <row r="39" spans="2:15" hidden="1"/>
    <row r="40" spans="2:15" hidden="1"/>
    <row r="41" spans="2:15" hidden="1"/>
    <row r="42" spans="2:15" hidden="1"/>
  </sheetData>
  <mergeCells count="30">
    <mergeCell ref="D1:G1"/>
    <mergeCell ref="A3:C3"/>
    <mergeCell ref="D5:G5"/>
    <mergeCell ref="B35:O35"/>
    <mergeCell ref="B37:O37"/>
    <mergeCell ref="N13:O13"/>
    <mergeCell ref="B27:D27"/>
    <mergeCell ref="B29:D29"/>
    <mergeCell ref="B22:D22"/>
    <mergeCell ref="B25:D25"/>
    <mergeCell ref="B18:D18"/>
    <mergeCell ref="B20:D20"/>
    <mergeCell ref="B13:D13"/>
    <mergeCell ref="B15:D15"/>
    <mergeCell ref="N29:O29"/>
    <mergeCell ref="N15:O15"/>
    <mergeCell ref="D3:H3"/>
    <mergeCell ref="N11:O11"/>
    <mergeCell ref="D7:O7"/>
    <mergeCell ref="B9:D9"/>
    <mergeCell ref="N9:O9"/>
    <mergeCell ref="B11:D11"/>
    <mergeCell ref="N25:O25"/>
    <mergeCell ref="N27:O27"/>
    <mergeCell ref="N1:O1"/>
    <mergeCell ref="N3:O3"/>
    <mergeCell ref="N5:O5"/>
    <mergeCell ref="N18:O18"/>
    <mergeCell ref="N20:O20"/>
    <mergeCell ref="N22:O22"/>
  </mergeCells>
  <dataValidations count="3">
    <dataValidation allowBlank="1" showInputMessage="1" showErrorMessage="1" prompt="Name and Extension" sqref="F8" xr:uid="{00000000-0002-0000-0100-000000000000}"/>
    <dataValidation allowBlank="1" showInputMessage="1" showErrorMessage="1" prompt="Email address of Appointee" sqref="O4 N3" xr:uid="{00000000-0002-0000-0100-000001000000}"/>
    <dataValidation allowBlank="1" showInputMessage="1" showErrorMessage="1" prompt="Please note any VOLUNTARY reductions from approved FTE, including quarter, percent time, and specific course(s) if applicable." sqref="B37:O37" xr:uid="{00000000-0002-0000-0100-000002000000}"/>
  </dataValidations>
  <printOptions horizontalCentered="1"/>
  <pageMargins left="0.3" right="0.2" top="0.59" bottom="0.36" header="0.3" footer="0.3"/>
  <pageSetup orientation="portrait" r:id="rId1"/>
  <headerFooter>
    <oddHeader>&amp;C&amp;"-,Bold"Letters &amp;&amp; Science Continuing Lecturer Workload and Funding Approval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4" name="Check Box 5">
              <controlPr defaultSize="0" autoFill="0" autoLine="0" autoPict="0">
                <anchor moveWithCells="1">
                  <from>
                    <xdr:col>7</xdr:col>
                    <xdr:colOff>177800</xdr:colOff>
                    <xdr:row>10</xdr:row>
                    <xdr:rowOff>25400</xdr:rowOff>
                  </from>
                  <to>
                    <xdr:col>7</xdr:col>
                    <xdr:colOff>406400</xdr:colOff>
                    <xdr:row>10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5" name="Check Box 6">
              <controlPr defaultSize="0" autoFill="0" autoLine="0" autoPict="0">
                <anchor moveWithCells="1">
                  <from>
                    <xdr:col>10</xdr:col>
                    <xdr:colOff>177800</xdr:colOff>
                    <xdr:row>10</xdr:row>
                    <xdr:rowOff>25400</xdr:rowOff>
                  </from>
                  <to>
                    <xdr:col>10</xdr:col>
                    <xdr:colOff>406400</xdr:colOff>
                    <xdr:row>10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6" name="Check Box 7">
              <controlPr defaultSize="0" autoFill="0" autoLine="0" autoPict="0">
                <anchor moveWithCells="1">
                  <from>
                    <xdr:col>7</xdr:col>
                    <xdr:colOff>177800</xdr:colOff>
                    <xdr:row>12</xdr:row>
                    <xdr:rowOff>25400</xdr:rowOff>
                  </from>
                  <to>
                    <xdr:col>7</xdr:col>
                    <xdr:colOff>406400</xdr:colOff>
                    <xdr:row>12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7" name="Check Box 8">
              <controlPr defaultSize="0" autoFill="0" autoLine="0" autoPict="0">
                <anchor moveWithCells="1">
                  <from>
                    <xdr:col>10</xdr:col>
                    <xdr:colOff>177800</xdr:colOff>
                    <xdr:row>12</xdr:row>
                    <xdr:rowOff>25400</xdr:rowOff>
                  </from>
                  <to>
                    <xdr:col>10</xdr:col>
                    <xdr:colOff>406400</xdr:colOff>
                    <xdr:row>12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Check Box 9">
              <controlPr defaultSize="0" autoFill="0" autoLine="0" autoPict="0">
                <anchor moveWithCells="1">
                  <from>
                    <xdr:col>7</xdr:col>
                    <xdr:colOff>177800</xdr:colOff>
                    <xdr:row>14</xdr:row>
                    <xdr:rowOff>25400</xdr:rowOff>
                  </from>
                  <to>
                    <xdr:col>7</xdr:col>
                    <xdr:colOff>406400</xdr:colOff>
                    <xdr:row>14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Check Box 10">
              <controlPr defaultSize="0" autoFill="0" autoLine="0" autoPict="0">
                <anchor moveWithCells="1">
                  <from>
                    <xdr:col>10</xdr:col>
                    <xdr:colOff>177800</xdr:colOff>
                    <xdr:row>14</xdr:row>
                    <xdr:rowOff>25400</xdr:rowOff>
                  </from>
                  <to>
                    <xdr:col>10</xdr:col>
                    <xdr:colOff>406400</xdr:colOff>
                    <xdr:row>14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0" name="Check Box 11">
              <controlPr defaultSize="0" autoFill="0" autoLine="0" autoPict="0">
                <anchor moveWithCells="1">
                  <from>
                    <xdr:col>7</xdr:col>
                    <xdr:colOff>177800</xdr:colOff>
                    <xdr:row>17</xdr:row>
                    <xdr:rowOff>25400</xdr:rowOff>
                  </from>
                  <to>
                    <xdr:col>7</xdr:col>
                    <xdr:colOff>406400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1" name="Check Box 12">
              <controlPr defaultSize="0" autoFill="0" autoLine="0" autoPict="0">
                <anchor moveWithCells="1">
                  <from>
                    <xdr:col>10</xdr:col>
                    <xdr:colOff>177800</xdr:colOff>
                    <xdr:row>17</xdr:row>
                    <xdr:rowOff>25400</xdr:rowOff>
                  </from>
                  <to>
                    <xdr:col>10</xdr:col>
                    <xdr:colOff>406400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2" name="Check Box 13">
              <controlPr defaultSize="0" autoFill="0" autoLine="0" autoPict="0">
                <anchor moveWithCells="1">
                  <from>
                    <xdr:col>7</xdr:col>
                    <xdr:colOff>177800</xdr:colOff>
                    <xdr:row>19</xdr:row>
                    <xdr:rowOff>25400</xdr:rowOff>
                  </from>
                  <to>
                    <xdr:col>7</xdr:col>
                    <xdr:colOff>406400</xdr:colOff>
                    <xdr:row>19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3" name="Check Box 14">
              <controlPr defaultSize="0" autoFill="0" autoLine="0" autoPict="0">
                <anchor moveWithCells="1">
                  <from>
                    <xdr:col>10</xdr:col>
                    <xdr:colOff>177800</xdr:colOff>
                    <xdr:row>19</xdr:row>
                    <xdr:rowOff>25400</xdr:rowOff>
                  </from>
                  <to>
                    <xdr:col>10</xdr:col>
                    <xdr:colOff>406400</xdr:colOff>
                    <xdr:row>19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4" name="Check Box 15">
              <controlPr defaultSize="0" autoFill="0" autoLine="0" autoPict="0">
                <anchor moveWithCells="1">
                  <from>
                    <xdr:col>7</xdr:col>
                    <xdr:colOff>177800</xdr:colOff>
                    <xdr:row>21</xdr:row>
                    <xdr:rowOff>25400</xdr:rowOff>
                  </from>
                  <to>
                    <xdr:col>7</xdr:col>
                    <xdr:colOff>406400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5" name="Check Box 16">
              <controlPr defaultSize="0" autoFill="0" autoLine="0" autoPict="0">
                <anchor moveWithCells="1">
                  <from>
                    <xdr:col>10</xdr:col>
                    <xdr:colOff>177800</xdr:colOff>
                    <xdr:row>21</xdr:row>
                    <xdr:rowOff>25400</xdr:rowOff>
                  </from>
                  <to>
                    <xdr:col>10</xdr:col>
                    <xdr:colOff>406400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6" name="Check Box 17">
              <controlPr defaultSize="0" autoFill="0" autoLine="0" autoPict="0">
                <anchor moveWithCells="1">
                  <from>
                    <xdr:col>7</xdr:col>
                    <xdr:colOff>177800</xdr:colOff>
                    <xdr:row>24</xdr:row>
                    <xdr:rowOff>25400</xdr:rowOff>
                  </from>
                  <to>
                    <xdr:col>7</xdr:col>
                    <xdr:colOff>406400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7" name="Check Box 18">
              <controlPr defaultSize="0" autoFill="0" autoLine="0" autoPict="0">
                <anchor moveWithCells="1">
                  <from>
                    <xdr:col>10</xdr:col>
                    <xdr:colOff>177800</xdr:colOff>
                    <xdr:row>24</xdr:row>
                    <xdr:rowOff>25400</xdr:rowOff>
                  </from>
                  <to>
                    <xdr:col>10</xdr:col>
                    <xdr:colOff>406400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8" name="Check Box 19">
              <controlPr defaultSize="0" autoFill="0" autoLine="0" autoPict="0">
                <anchor moveWithCells="1">
                  <from>
                    <xdr:col>7</xdr:col>
                    <xdr:colOff>177800</xdr:colOff>
                    <xdr:row>26</xdr:row>
                    <xdr:rowOff>25400</xdr:rowOff>
                  </from>
                  <to>
                    <xdr:col>7</xdr:col>
                    <xdr:colOff>406400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9" name="Check Box 20">
              <controlPr defaultSize="0" autoFill="0" autoLine="0" autoPict="0">
                <anchor moveWithCells="1">
                  <from>
                    <xdr:col>10</xdr:col>
                    <xdr:colOff>177800</xdr:colOff>
                    <xdr:row>26</xdr:row>
                    <xdr:rowOff>25400</xdr:rowOff>
                  </from>
                  <to>
                    <xdr:col>10</xdr:col>
                    <xdr:colOff>406400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0" name="Check Box 21">
              <controlPr defaultSize="0" autoFill="0" autoLine="0" autoPict="0">
                <anchor moveWithCells="1">
                  <from>
                    <xdr:col>7</xdr:col>
                    <xdr:colOff>177800</xdr:colOff>
                    <xdr:row>28</xdr:row>
                    <xdr:rowOff>25400</xdr:rowOff>
                  </from>
                  <to>
                    <xdr:col>7</xdr:col>
                    <xdr:colOff>406400</xdr:colOff>
                    <xdr:row>28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1" name="Check Box 22">
              <controlPr defaultSize="0" autoFill="0" autoLine="0" autoPict="0">
                <anchor moveWithCells="1">
                  <from>
                    <xdr:col>10</xdr:col>
                    <xdr:colOff>177800</xdr:colOff>
                    <xdr:row>28</xdr:row>
                    <xdr:rowOff>25400</xdr:rowOff>
                  </from>
                  <to>
                    <xdr:col>10</xdr:col>
                    <xdr:colOff>406400</xdr:colOff>
                    <xdr:row>28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2" name="Check Box 23">
              <controlPr defaultSize="0" autoFill="0" autoLine="0" autoPict="0">
                <anchor moveWithCells="1">
                  <from>
                    <xdr:col>7</xdr:col>
                    <xdr:colOff>177800</xdr:colOff>
                    <xdr:row>12</xdr:row>
                    <xdr:rowOff>25400</xdr:rowOff>
                  </from>
                  <to>
                    <xdr:col>7</xdr:col>
                    <xdr:colOff>406400</xdr:colOff>
                    <xdr:row>12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3" name="Check Box 24">
              <controlPr defaultSize="0" autoFill="0" autoLine="0" autoPict="0">
                <anchor moveWithCells="1">
                  <from>
                    <xdr:col>10</xdr:col>
                    <xdr:colOff>177800</xdr:colOff>
                    <xdr:row>12</xdr:row>
                    <xdr:rowOff>25400</xdr:rowOff>
                  </from>
                  <to>
                    <xdr:col>10</xdr:col>
                    <xdr:colOff>406400</xdr:colOff>
                    <xdr:row>12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4" name="Check Box 25">
              <controlPr defaultSize="0" autoFill="0" autoLine="0" autoPict="0">
                <anchor moveWithCells="1">
                  <from>
                    <xdr:col>7</xdr:col>
                    <xdr:colOff>177800</xdr:colOff>
                    <xdr:row>14</xdr:row>
                    <xdr:rowOff>25400</xdr:rowOff>
                  </from>
                  <to>
                    <xdr:col>7</xdr:col>
                    <xdr:colOff>406400</xdr:colOff>
                    <xdr:row>14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5" name="Check Box 26">
              <controlPr defaultSize="0" autoFill="0" autoLine="0" autoPict="0">
                <anchor moveWithCells="1">
                  <from>
                    <xdr:col>10</xdr:col>
                    <xdr:colOff>177800</xdr:colOff>
                    <xdr:row>14</xdr:row>
                    <xdr:rowOff>25400</xdr:rowOff>
                  </from>
                  <to>
                    <xdr:col>10</xdr:col>
                    <xdr:colOff>406400</xdr:colOff>
                    <xdr:row>14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6" name="Check Box 27">
              <controlPr defaultSize="0" autoFill="0" autoLine="0" autoPict="0">
                <anchor moveWithCells="1">
                  <from>
                    <xdr:col>7</xdr:col>
                    <xdr:colOff>177800</xdr:colOff>
                    <xdr:row>17</xdr:row>
                    <xdr:rowOff>25400</xdr:rowOff>
                  </from>
                  <to>
                    <xdr:col>7</xdr:col>
                    <xdr:colOff>406400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7" name="Check Box 28">
              <controlPr defaultSize="0" autoFill="0" autoLine="0" autoPict="0">
                <anchor moveWithCells="1">
                  <from>
                    <xdr:col>10</xdr:col>
                    <xdr:colOff>177800</xdr:colOff>
                    <xdr:row>17</xdr:row>
                    <xdr:rowOff>25400</xdr:rowOff>
                  </from>
                  <to>
                    <xdr:col>10</xdr:col>
                    <xdr:colOff>406400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8" name="Check Box 29">
              <controlPr defaultSize="0" autoFill="0" autoLine="0" autoPict="0">
                <anchor moveWithCells="1">
                  <from>
                    <xdr:col>7</xdr:col>
                    <xdr:colOff>177800</xdr:colOff>
                    <xdr:row>19</xdr:row>
                    <xdr:rowOff>25400</xdr:rowOff>
                  </from>
                  <to>
                    <xdr:col>7</xdr:col>
                    <xdr:colOff>406400</xdr:colOff>
                    <xdr:row>19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9" name="Check Box 30">
              <controlPr defaultSize="0" autoFill="0" autoLine="0" autoPict="0">
                <anchor moveWithCells="1">
                  <from>
                    <xdr:col>10</xdr:col>
                    <xdr:colOff>177800</xdr:colOff>
                    <xdr:row>19</xdr:row>
                    <xdr:rowOff>25400</xdr:rowOff>
                  </from>
                  <to>
                    <xdr:col>10</xdr:col>
                    <xdr:colOff>406400</xdr:colOff>
                    <xdr:row>19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0" name="Check Box 31">
              <controlPr defaultSize="0" autoFill="0" autoLine="0" autoPict="0">
                <anchor moveWithCells="1">
                  <from>
                    <xdr:col>7</xdr:col>
                    <xdr:colOff>177800</xdr:colOff>
                    <xdr:row>21</xdr:row>
                    <xdr:rowOff>25400</xdr:rowOff>
                  </from>
                  <to>
                    <xdr:col>7</xdr:col>
                    <xdr:colOff>406400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1" name="Check Box 32">
              <controlPr defaultSize="0" autoFill="0" autoLine="0" autoPict="0">
                <anchor moveWithCells="1">
                  <from>
                    <xdr:col>10</xdr:col>
                    <xdr:colOff>177800</xdr:colOff>
                    <xdr:row>21</xdr:row>
                    <xdr:rowOff>25400</xdr:rowOff>
                  </from>
                  <to>
                    <xdr:col>10</xdr:col>
                    <xdr:colOff>406400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2" name="Check Box 33">
              <controlPr defaultSize="0" autoFill="0" autoLine="0" autoPict="0">
                <anchor moveWithCells="1">
                  <from>
                    <xdr:col>7</xdr:col>
                    <xdr:colOff>177800</xdr:colOff>
                    <xdr:row>24</xdr:row>
                    <xdr:rowOff>25400</xdr:rowOff>
                  </from>
                  <to>
                    <xdr:col>7</xdr:col>
                    <xdr:colOff>406400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3" name="Check Box 34">
              <controlPr defaultSize="0" autoFill="0" autoLine="0" autoPict="0">
                <anchor moveWithCells="1">
                  <from>
                    <xdr:col>10</xdr:col>
                    <xdr:colOff>177800</xdr:colOff>
                    <xdr:row>24</xdr:row>
                    <xdr:rowOff>25400</xdr:rowOff>
                  </from>
                  <to>
                    <xdr:col>10</xdr:col>
                    <xdr:colOff>406400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4" name="Check Box 35">
              <controlPr defaultSize="0" autoFill="0" autoLine="0" autoPict="0">
                <anchor moveWithCells="1">
                  <from>
                    <xdr:col>7</xdr:col>
                    <xdr:colOff>177800</xdr:colOff>
                    <xdr:row>26</xdr:row>
                    <xdr:rowOff>25400</xdr:rowOff>
                  </from>
                  <to>
                    <xdr:col>7</xdr:col>
                    <xdr:colOff>406400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5" name="Check Box 36">
              <controlPr defaultSize="0" autoFill="0" autoLine="0" autoPict="0">
                <anchor moveWithCells="1">
                  <from>
                    <xdr:col>10</xdr:col>
                    <xdr:colOff>177800</xdr:colOff>
                    <xdr:row>26</xdr:row>
                    <xdr:rowOff>25400</xdr:rowOff>
                  </from>
                  <to>
                    <xdr:col>10</xdr:col>
                    <xdr:colOff>406400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6" name="Check Box 37">
              <controlPr defaultSize="0" autoFill="0" autoLine="0" autoPict="0">
                <anchor moveWithCells="1">
                  <from>
                    <xdr:col>7</xdr:col>
                    <xdr:colOff>177800</xdr:colOff>
                    <xdr:row>28</xdr:row>
                    <xdr:rowOff>25400</xdr:rowOff>
                  </from>
                  <to>
                    <xdr:col>7</xdr:col>
                    <xdr:colOff>406400</xdr:colOff>
                    <xdr:row>28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7" name="Check Box 38">
              <controlPr defaultSize="0" autoFill="0" autoLine="0" autoPict="0">
                <anchor moveWithCells="1">
                  <from>
                    <xdr:col>10</xdr:col>
                    <xdr:colOff>177800</xdr:colOff>
                    <xdr:row>28</xdr:row>
                    <xdr:rowOff>25400</xdr:rowOff>
                  </from>
                  <to>
                    <xdr:col>10</xdr:col>
                    <xdr:colOff>406400</xdr:colOff>
                    <xdr:row>28</xdr:row>
                    <xdr:rowOff>355600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9" tint="-0.249977111117893"/>
  </sheetPr>
  <dimension ref="A1:P50"/>
  <sheetViews>
    <sheetView showGridLines="0" showZeros="0" workbookViewId="0">
      <selection activeCell="F17" sqref="F17:H17"/>
    </sheetView>
  </sheetViews>
  <sheetFormatPr baseColWidth="10" defaultColWidth="0" defaultRowHeight="15" zeroHeight="1"/>
  <cols>
    <col min="1" max="1" width="11.83203125" customWidth="1"/>
    <col min="2" max="2" width="7.83203125" customWidth="1"/>
    <col min="3" max="3" width="3.5" customWidth="1"/>
    <col min="4" max="4" width="7.5" customWidth="1"/>
    <col min="5" max="5" width="2.33203125" customWidth="1"/>
    <col min="6" max="6" width="7.5" customWidth="1"/>
    <col min="7" max="7" width="3" customWidth="1"/>
    <col min="8" max="8" width="9.1640625" customWidth="1"/>
    <col min="9" max="9" width="1.5" customWidth="1"/>
    <col min="10" max="10" width="7.5" customWidth="1"/>
    <col min="11" max="11" width="1.33203125" customWidth="1"/>
    <col min="12" max="12" width="11" customWidth="1"/>
    <col min="13" max="13" width="2.5" customWidth="1"/>
    <col min="14" max="14" width="9.1640625" customWidth="1"/>
    <col min="15" max="15" width="1.5" customWidth="1"/>
    <col min="16" max="16" width="0" hidden="1" customWidth="1"/>
    <col min="17" max="16384" width="9.1640625" hidden="1"/>
  </cols>
  <sheetData>
    <row r="1" spans="1:16">
      <c r="A1" s="34" t="s">
        <v>47</v>
      </c>
      <c r="C1" s="13"/>
      <c r="M1" s="43" t="s">
        <v>48</v>
      </c>
      <c r="N1" s="17"/>
    </row>
    <row r="2" spans="1:16" ht="15" customHeight="1"/>
    <row r="3" spans="1:16" ht="19">
      <c r="A3" s="209" t="s">
        <v>203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16"/>
    <row r="5" spans="1:16">
      <c r="A5" s="33" t="s">
        <v>69</v>
      </c>
      <c r="C5" s="17"/>
      <c r="D5" s="17"/>
      <c r="J5" s="38" t="s">
        <v>202</v>
      </c>
      <c r="K5" s="38"/>
      <c r="L5" s="51">
        <f>'DEPT-AP form'!B16</f>
        <v>0</v>
      </c>
      <c r="M5" s="42"/>
      <c r="N5" s="50"/>
    </row>
    <row r="6" spans="1:16">
      <c r="H6" s="36"/>
      <c r="I6" s="36"/>
    </row>
    <row r="7" spans="1:16">
      <c r="A7" s="33" t="s">
        <v>42</v>
      </c>
      <c r="B7" s="35">
        <f>'DEPT-AP form'!B12</f>
        <v>0</v>
      </c>
      <c r="C7" s="17"/>
      <c r="D7" s="17"/>
      <c r="E7" s="17"/>
      <c r="I7" s="38" t="s">
        <v>77</v>
      </c>
      <c r="J7" s="35">
        <f>'DEPT-course info'!N3</f>
        <v>0</v>
      </c>
      <c r="K7" s="35"/>
      <c r="L7" s="17"/>
      <c r="M7" s="17"/>
      <c r="N7" s="17"/>
      <c r="O7" s="13"/>
      <c r="P7" s="49"/>
    </row>
    <row r="8" spans="1:16">
      <c r="B8" s="34"/>
      <c r="H8" s="36"/>
      <c r="I8" s="36"/>
    </row>
    <row r="9" spans="1:16">
      <c r="A9" s="40" t="s">
        <v>43</v>
      </c>
      <c r="B9" s="35">
        <f>'DEPT-AP form'!B8</f>
        <v>0</v>
      </c>
      <c r="C9" s="17"/>
      <c r="D9" s="17"/>
      <c r="E9" s="17"/>
      <c r="F9" s="17"/>
      <c r="J9" s="33" t="s">
        <v>49</v>
      </c>
      <c r="L9" s="35"/>
    </row>
    <row r="10" spans="1:16">
      <c r="B10" s="34"/>
      <c r="H10" s="36"/>
      <c r="I10" s="36"/>
    </row>
    <row r="11" spans="1:16">
      <c r="A11" s="33" t="s">
        <v>78</v>
      </c>
      <c r="B11" s="35">
        <f>'DEPT-AP form'!B13:C13</f>
        <v>0</v>
      </c>
      <c r="C11" s="17"/>
      <c r="D11" s="17"/>
      <c r="E11" s="17"/>
      <c r="F11" s="17"/>
      <c r="J11" s="40"/>
      <c r="K11" s="38"/>
      <c r="L11" s="75"/>
      <c r="O11" s="13"/>
    </row>
    <row r="12" spans="1:16">
      <c r="B12" s="34"/>
      <c r="O12" s="13"/>
    </row>
    <row r="13" spans="1:16">
      <c r="A13" s="33" t="s">
        <v>46</v>
      </c>
      <c r="B13" s="208">
        <f>'DEPT-AP form'!B17</f>
        <v>0</v>
      </c>
      <c r="C13" s="208"/>
      <c r="D13" s="55"/>
      <c r="J13" s="38" t="s">
        <v>45</v>
      </c>
      <c r="K13" s="38"/>
      <c r="L13" s="109">
        <f>'DEPT-AP form'!E48</f>
        <v>0</v>
      </c>
      <c r="M13" s="54"/>
      <c r="N13" s="13"/>
    </row>
    <row r="14" spans="1:16"/>
    <row r="15" spans="1:16">
      <c r="A15" s="33" t="s">
        <v>56</v>
      </c>
      <c r="B15" s="132">
        <f>'DEPT-AP form'!C45</f>
        <v>0</v>
      </c>
      <c r="C15" s="133"/>
      <c r="D15" s="132">
        <f>'DEPT-AP form'!C46</f>
        <v>0</v>
      </c>
      <c r="E15" s="134"/>
      <c r="F15" s="135">
        <f>'DEPT-AP form'!C47</f>
        <v>0</v>
      </c>
      <c r="J15" s="38" t="s">
        <v>31</v>
      </c>
      <c r="L15" s="52">
        <f>'DEPT-AP form'!D45+'DEPT-AP form'!D46+'DEPT-AP form'!D47</f>
        <v>0</v>
      </c>
      <c r="M15" s="53"/>
      <c r="N15" s="75"/>
    </row>
    <row r="16" spans="1:16">
      <c r="B16" s="92" t="s">
        <v>23</v>
      </c>
      <c r="C16" s="92"/>
      <c r="D16" s="92" t="s">
        <v>24</v>
      </c>
      <c r="E16" s="92"/>
      <c r="F16" s="92" t="s">
        <v>25</v>
      </c>
    </row>
    <row r="17" spans="1:15">
      <c r="A17" s="33" t="s">
        <v>57</v>
      </c>
      <c r="B17" s="211" t="s">
        <v>58</v>
      </c>
      <c r="C17" s="211"/>
      <c r="D17" s="211"/>
      <c r="E17" s="5"/>
      <c r="F17" s="211" t="s">
        <v>59</v>
      </c>
      <c r="G17" s="211"/>
      <c r="H17" s="211"/>
      <c r="I17" s="5"/>
      <c r="J17" s="211" t="s">
        <v>60</v>
      </c>
      <c r="K17" s="211"/>
      <c r="L17" s="211"/>
      <c r="M17" s="211"/>
    </row>
    <row r="18" spans="1:15" ht="6" customHeight="1">
      <c r="A18" s="33"/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5" ht="27" customHeight="1">
      <c r="B19" s="210">
        <f>'DEPT-AP form'!B23</f>
        <v>0</v>
      </c>
      <c r="C19" s="210"/>
      <c r="D19" s="210"/>
      <c r="F19" s="210">
        <f>'DEPT-AP form'!B30</f>
        <v>0</v>
      </c>
      <c r="G19" s="210"/>
      <c r="H19" s="210"/>
      <c r="J19" s="210">
        <f>'DEPT-AP form'!B37</f>
        <v>0</v>
      </c>
      <c r="K19" s="210"/>
      <c r="L19" s="210"/>
      <c r="M19" s="210"/>
    </row>
    <row r="20" spans="1:15"/>
    <row r="21" spans="1:15" ht="27" customHeight="1">
      <c r="B21" s="210">
        <f>'DEPT-AP form'!B24</f>
        <v>0</v>
      </c>
      <c r="C21" s="210"/>
      <c r="D21" s="210"/>
      <c r="F21" s="210">
        <f>'DEPT-AP form'!B31</f>
        <v>0</v>
      </c>
      <c r="G21" s="210"/>
      <c r="H21" s="210"/>
      <c r="J21" s="210">
        <f>'DEPT-AP form'!B38</f>
        <v>0</v>
      </c>
      <c r="K21" s="210"/>
      <c r="L21" s="210"/>
      <c r="M21" s="210"/>
    </row>
    <row r="22" spans="1:15"/>
    <row r="23" spans="1:15" ht="27" customHeight="1">
      <c r="B23" s="210">
        <f>'DEPT-AP form'!B25</f>
        <v>0</v>
      </c>
      <c r="C23" s="210"/>
      <c r="D23" s="210"/>
      <c r="F23" s="210">
        <f>'DEPT-AP form'!B32</f>
        <v>0</v>
      </c>
      <c r="G23" s="210"/>
      <c r="H23" s="210"/>
      <c r="J23" s="210">
        <f>'DEPT-AP form'!B39</f>
        <v>0</v>
      </c>
      <c r="K23" s="210"/>
      <c r="L23" s="210"/>
      <c r="M23" s="210"/>
    </row>
    <row r="24" spans="1:15"/>
    <row r="25" spans="1:15">
      <c r="N25" s="36" t="s">
        <v>64</v>
      </c>
    </row>
    <row r="26" spans="1:15">
      <c r="A26" t="s">
        <v>61</v>
      </c>
      <c r="E26" s="66" t="s">
        <v>199</v>
      </c>
      <c r="M26" s="36" t="s">
        <v>65</v>
      </c>
      <c r="N26" s="17"/>
      <c r="O26" s="13"/>
    </row>
    <row r="27" spans="1:15">
      <c r="A27" t="s">
        <v>62</v>
      </c>
      <c r="E27" s="66" t="s">
        <v>199</v>
      </c>
      <c r="K27" s="36" t="s">
        <v>67</v>
      </c>
      <c r="L27" s="41" t="s">
        <v>37</v>
      </c>
      <c r="M27" s="36"/>
      <c r="N27" t="s">
        <v>44</v>
      </c>
    </row>
    <row r="28" spans="1:15">
      <c r="A28" t="s">
        <v>63</v>
      </c>
      <c r="E28" s="66" t="s">
        <v>199</v>
      </c>
      <c r="F28" s="37"/>
      <c r="M28" s="36" t="s">
        <v>66</v>
      </c>
      <c r="N28" s="17"/>
      <c r="O28" s="13"/>
    </row>
    <row r="29" spans="1:15"/>
    <row r="30" spans="1:15"/>
    <row r="31" spans="1:15">
      <c r="A31" s="46" t="s">
        <v>68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</row>
    <row r="32" spans="1:15" ht="60.75" customHeight="1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7"/>
    </row>
    <row r="33" spans="1:14"/>
    <row r="34" spans="1:14">
      <c r="A34" t="s">
        <v>70</v>
      </c>
    </row>
    <row r="35" spans="1:14" ht="10.5" customHeight="1"/>
    <row r="36" spans="1:14">
      <c r="A36" t="s">
        <v>71</v>
      </c>
      <c r="F36" s="17"/>
    </row>
    <row r="37" spans="1:14"/>
    <row r="38" spans="1:14"/>
    <row r="39" spans="1:14">
      <c r="A39" s="39"/>
      <c r="F39" s="13"/>
      <c r="M39" s="45" t="s">
        <v>72</v>
      </c>
      <c r="N39" s="17"/>
    </row>
    <row r="40" spans="1:14" ht="26.25" customHeight="1">
      <c r="A40" s="204"/>
      <c r="B40" s="204"/>
      <c r="C40" s="204"/>
      <c r="D40" s="204"/>
      <c r="F40" s="13"/>
      <c r="M40" s="45" t="s">
        <v>73</v>
      </c>
      <c r="N40" s="17"/>
    </row>
    <row r="41" spans="1:14">
      <c r="F41" s="13"/>
      <c r="M41" s="45" t="s">
        <v>74</v>
      </c>
      <c r="N41" s="17"/>
    </row>
    <row r="42" spans="1:14">
      <c r="F42" s="13"/>
      <c r="M42" s="45" t="s">
        <v>75</v>
      </c>
      <c r="N42" s="17"/>
    </row>
    <row r="43" spans="1:14">
      <c r="A43" s="39"/>
      <c r="F43" s="13"/>
      <c r="M43" s="45" t="s">
        <v>76</v>
      </c>
      <c r="N43" s="17"/>
    </row>
    <row r="44" spans="1:14" ht="8.25" customHeight="1">
      <c r="A44" s="13"/>
      <c r="F44" s="13"/>
    </row>
    <row r="45" spans="1:14" hidden="1">
      <c r="A45" s="13"/>
    </row>
    <row r="46" spans="1:14" hidden="1">
      <c r="A46" s="13"/>
    </row>
    <row r="47" spans="1:14"/>
    <row r="48" spans="1:14" hidden="1"/>
    <row r="49" hidden="1"/>
    <row r="50" hidden="1"/>
  </sheetData>
  <mergeCells count="16">
    <mergeCell ref="A40:D40"/>
    <mergeCell ref="A32:N32"/>
    <mergeCell ref="B13:C13"/>
    <mergeCell ref="A3:N3"/>
    <mergeCell ref="B19:D19"/>
    <mergeCell ref="B21:D21"/>
    <mergeCell ref="B23:D23"/>
    <mergeCell ref="J23:M23"/>
    <mergeCell ref="J21:M21"/>
    <mergeCell ref="J19:M19"/>
    <mergeCell ref="F23:H23"/>
    <mergeCell ref="F21:H21"/>
    <mergeCell ref="F19:H19"/>
    <mergeCell ref="B17:D17"/>
    <mergeCell ref="F17:H17"/>
    <mergeCell ref="J17:M17"/>
  </mergeCells>
  <printOptions horizontalCentered="1"/>
  <pageMargins left="0.5" right="0.5" top="0.41" bottom="0.37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Option Button 11">
              <controlPr defaultSize="0" autoFill="0" autoLine="0" autoPict="0">
                <anchor moveWithCells="1">
                  <from>
                    <xdr:col>11</xdr:col>
                    <xdr:colOff>368300</xdr:colOff>
                    <xdr:row>26</xdr:row>
                    <xdr:rowOff>12700</xdr:rowOff>
                  </from>
                  <to>
                    <xdr:col>11</xdr:col>
                    <xdr:colOff>558800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Option Button 12">
              <controlPr defaultSize="0" autoFill="0" autoLine="0" autoPict="0">
                <anchor moveWithCells="1">
                  <from>
                    <xdr:col>13</xdr:col>
                    <xdr:colOff>330200</xdr:colOff>
                    <xdr:row>26</xdr:row>
                    <xdr:rowOff>0</xdr:rowOff>
                  </from>
                  <to>
                    <xdr:col>13</xdr:col>
                    <xdr:colOff>558800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2</xdr:col>
                    <xdr:colOff>25400</xdr:colOff>
                    <xdr:row>0</xdr:row>
                    <xdr:rowOff>0</xdr:rowOff>
                  </from>
                  <to>
                    <xdr:col>3</xdr:col>
                    <xdr:colOff>0</xdr:colOff>
                    <xdr:row>1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200-000000000000}">
          <x14:formula1>
            <xm:f>validation!$A$19:$A$25</xm:f>
          </x14:formula1>
          <xm:sqref>L9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fitToPage="1"/>
  </sheetPr>
  <dimension ref="A1:Q6"/>
  <sheetViews>
    <sheetView showGridLines="0" workbookViewId="0"/>
  </sheetViews>
  <sheetFormatPr baseColWidth="10" defaultColWidth="0" defaultRowHeight="0" customHeight="1" zeroHeight="1"/>
  <cols>
    <col min="1" max="1" width="18" customWidth="1"/>
    <col min="2" max="2" width="21.5" customWidth="1"/>
    <col min="3" max="3" width="8.33203125" customWidth="1"/>
    <col min="4" max="4" width="11.33203125" customWidth="1"/>
    <col min="5" max="5" width="1.6640625" style="130" customWidth="1"/>
    <col min="6" max="6" width="8.33203125" customWidth="1"/>
    <col min="7" max="7" width="11.33203125" customWidth="1"/>
    <col min="8" max="8" width="1.6640625" style="130" customWidth="1"/>
    <col min="9" max="9" width="8.33203125" customWidth="1"/>
    <col min="10" max="10" width="11.33203125" customWidth="1"/>
    <col min="11" max="11" width="1.6640625" style="130" customWidth="1"/>
    <col min="12" max="12" width="9.1640625" customWidth="1"/>
    <col min="13" max="13" width="14.5" style="65" customWidth="1"/>
    <col min="14" max="14" width="2.1640625" style="65" customWidth="1"/>
    <col min="15" max="17" width="0" hidden="1" customWidth="1"/>
    <col min="18" max="16384" width="9.1640625" hidden="1"/>
  </cols>
  <sheetData>
    <row r="1" spans="1:14" ht="16" thickBot="1">
      <c r="C1" s="212" t="s">
        <v>23</v>
      </c>
      <c r="D1" s="212"/>
      <c r="E1" s="110"/>
      <c r="F1" s="213" t="s">
        <v>24</v>
      </c>
      <c r="G1" s="213"/>
      <c r="H1" s="110"/>
      <c r="I1" s="214" t="s">
        <v>25</v>
      </c>
      <c r="J1" s="214"/>
      <c r="K1" s="110"/>
      <c r="L1" s="215" t="s">
        <v>212</v>
      </c>
      <c r="M1" s="215"/>
      <c r="N1" s="110"/>
    </row>
    <row r="2" spans="1:14" ht="16" thickTop="1">
      <c r="A2" s="111" t="s">
        <v>82</v>
      </c>
      <c r="B2" s="111" t="s">
        <v>83</v>
      </c>
      <c r="C2" s="112" t="s">
        <v>31</v>
      </c>
      <c r="D2" s="112" t="s">
        <v>213</v>
      </c>
      <c r="E2" s="113"/>
      <c r="F2" s="114" t="s">
        <v>31</v>
      </c>
      <c r="G2" s="114" t="s">
        <v>213</v>
      </c>
      <c r="H2" s="113"/>
      <c r="I2" s="115" t="s">
        <v>31</v>
      </c>
      <c r="J2" s="115" t="s">
        <v>213</v>
      </c>
      <c r="K2" s="113"/>
      <c r="L2" s="116" t="s">
        <v>210</v>
      </c>
      <c r="M2" s="117" t="s">
        <v>214</v>
      </c>
      <c r="N2" s="118"/>
    </row>
    <row r="3" spans="1:14" ht="15">
      <c r="A3" s="119">
        <f>'DEPT-AP form'!B8</f>
        <v>0</v>
      </c>
      <c r="B3" t="e">
        <f>(MID(B6,SEARCH(" ",B6)+1,255)&amp;", "&amp;LEFT(B6,SEARCH(" ",B6)-1))</f>
        <v>#VALUE!</v>
      </c>
      <c r="C3" s="120">
        <f>'DEPT-AP form'!D45</f>
        <v>0</v>
      </c>
      <c r="D3" s="121">
        <f>'DEPT-AP form'!E45</f>
        <v>0</v>
      </c>
      <c r="E3" s="122"/>
      <c r="F3" s="123">
        <f>'DEPT-AP form'!D46</f>
        <v>0</v>
      </c>
      <c r="G3" s="124">
        <f>'DEPT-AP form'!E46</f>
        <v>0</v>
      </c>
      <c r="H3" s="122"/>
      <c r="I3" s="125">
        <f>'DEPT-AP form'!D47</f>
        <v>0</v>
      </c>
      <c r="J3" s="126">
        <f>'DEPT-AP form'!E47</f>
        <v>0</v>
      </c>
      <c r="K3" s="122"/>
      <c r="L3" s="127">
        <f>'DEPT-AP form'!D48</f>
        <v>0</v>
      </c>
      <c r="M3" s="128">
        <f>'DEPT-AP form'!E48</f>
        <v>0</v>
      </c>
      <c r="N3" s="129"/>
    </row>
    <row r="4" spans="1:14" ht="15" hidden="1"/>
    <row r="5" spans="1:14" ht="16.5" hidden="1" customHeight="1"/>
    <row r="6" spans="1:14" ht="15" hidden="1">
      <c r="B6">
        <f>'DEPT-AP form'!B12:I12</f>
        <v>0</v>
      </c>
    </row>
  </sheetData>
  <mergeCells count="4">
    <mergeCell ref="C1:D1"/>
    <mergeCell ref="F1:G1"/>
    <mergeCell ref="I1:J1"/>
    <mergeCell ref="L1:M1"/>
  </mergeCells>
  <pageMargins left="0.28000000000000003" right="0.25" top="0.75" bottom="0.75" header="0.3" footer="0.3"/>
  <pageSetup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1" tint="4.9989318521683403E-2"/>
  </sheetPr>
  <dimension ref="A2:D51"/>
  <sheetViews>
    <sheetView workbookViewId="0">
      <selection activeCell="A15" sqref="A15"/>
    </sheetView>
  </sheetViews>
  <sheetFormatPr baseColWidth="10" defaultColWidth="8.83203125" defaultRowHeight="15"/>
  <cols>
    <col min="1" max="1" width="59.6640625" customWidth="1"/>
    <col min="2" max="2" width="2.83203125" customWidth="1"/>
    <col min="3" max="3" width="6.6640625" customWidth="1"/>
    <col min="4" max="4" width="36" customWidth="1"/>
  </cols>
  <sheetData>
    <row r="2" spans="1:4">
      <c r="A2" t="s">
        <v>217</v>
      </c>
      <c r="C2" s="4" t="s">
        <v>84</v>
      </c>
      <c r="D2" t="s">
        <v>179</v>
      </c>
    </row>
    <row r="3" spans="1:4">
      <c r="A3" t="s">
        <v>184</v>
      </c>
      <c r="C3" s="4" t="s">
        <v>85</v>
      </c>
      <c r="D3" t="s">
        <v>86</v>
      </c>
    </row>
    <row r="4" spans="1:4">
      <c r="A4" t="s">
        <v>185</v>
      </c>
      <c r="C4" s="4" t="s">
        <v>87</v>
      </c>
      <c r="D4" t="s">
        <v>88</v>
      </c>
    </row>
    <row r="5" spans="1:4">
      <c r="C5" s="4" t="s">
        <v>89</v>
      </c>
      <c r="D5" t="s">
        <v>90</v>
      </c>
    </row>
    <row r="6" spans="1:4">
      <c r="A6" t="s">
        <v>188</v>
      </c>
      <c r="C6" s="4" t="s">
        <v>91</v>
      </c>
      <c r="D6" t="s">
        <v>92</v>
      </c>
    </row>
    <row r="7" spans="1:4">
      <c r="A7" t="s">
        <v>189</v>
      </c>
      <c r="C7" s="4" t="s">
        <v>93</v>
      </c>
      <c r="D7" t="s">
        <v>94</v>
      </c>
    </row>
    <row r="8" spans="1:4">
      <c r="A8" t="s">
        <v>190</v>
      </c>
      <c r="C8" s="4" t="s">
        <v>95</v>
      </c>
      <c r="D8" t="s">
        <v>96</v>
      </c>
    </row>
    <row r="9" spans="1:4">
      <c r="A9" t="s">
        <v>191</v>
      </c>
      <c r="C9" s="4" t="s">
        <v>97</v>
      </c>
      <c r="D9" t="s">
        <v>180</v>
      </c>
    </row>
    <row r="10" spans="1:4">
      <c r="A10" t="s">
        <v>192</v>
      </c>
      <c r="C10" s="4" t="s">
        <v>98</v>
      </c>
      <c r="D10" t="s">
        <v>99</v>
      </c>
    </row>
    <row r="11" spans="1:4">
      <c r="A11" s="2"/>
      <c r="C11" s="4" t="s">
        <v>121</v>
      </c>
      <c r="D11" t="s">
        <v>122</v>
      </c>
    </row>
    <row r="12" spans="1:4">
      <c r="A12" s="3" t="s">
        <v>215</v>
      </c>
      <c r="C12" s="4" t="s">
        <v>119</v>
      </c>
      <c r="D12" t="s">
        <v>120</v>
      </c>
    </row>
    <row r="13" spans="1:4">
      <c r="A13" s="3" t="s">
        <v>216</v>
      </c>
      <c r="C13" s="4" t="s">
        <v>100</v>
      </c>
      <c r="D13" t="s">
        <v>101</v>
      </c>
    </row>
    <row r="14" spans="1:4">
      <c r="A14" s="3" t="s">
        <v>219</v>
      </c>
      <c r="C14" s="4" t="s">
        <v>102</v>
      </c>
      <c r="D14" t="s">
        <v>103</v>
      </c>
    </row>
    <row r="15" spans="1:4">
      <c r="C15" s="4" t="s">
        <v>104</v>
      </c>
      <c r="D15" t="s">
        <v>105</v>
      </c>
    </row>
    <row r="16" spans="1:4">
      <c r="C16" s="4" t="s">
        <v>106</v>
      </c>
      <c r="D16" t="s">
        <v>107</v>
      </c>
    </row>
    <row r="17" spans="1:4">
      <c r="C17" s="4" t="s">
        <v>108</v>
      </c>
      <c r="D17" t="s">
        <v>181</v>
      </c>
    </row>
    <row r="18" spans="1:4">
      <c r="C18" s="4" t="s">
        <v>109</v>
      </c>
      <c r="D18" t="s">
        <v>110</v>
      </c>
    </row>
    <row r="19" spans="1:4">
      <c r="A19" t="s">
        <v>53</v>
      </c>
      <c r="C19" s="4" t="s">
        <v>111</v>
      </c>
      <c r="D19" t="s">
        <v>112</v>
      </c>
    </row>
    <row r="20" spans="1:4">
      <c r="A20" t="s">
        <v>54</v>
      </c>
      <c r="C20" s="4" t="s">
        <v>113</v>
      </c>
      <c r="D20" t="s">
        <v>114</v>
      </c>
    </row>
    <row r="21" spans="1:4">
      <c r="A21" t="s">
        <v>51</v>
      </c>
      <c r="C21" s="4" t="s">
        <v>115</v>
      </c>
      <c r="D21" t="s">
        <v>116</v>
      </c>
    </row>
    <row r="22" spans="1:4">
      <c r="A22" t="s">
        <v>52</v>
      </c>
      <c r="C22" s="4" t="s">
        <v>117</v>
      </c>
      <c r="D22" t="s">
        <v>118</v>
      </c>
    </row>
    <row r="23" spans="1:4">
      <c r="A23" t="s">
        <v>55</v>
      </c>
      <c r="C23" s="4" t="s">
        <v>123</v>
      </c>
      <c r="D23" t="s">
        <v>124</v>
      </c>
    </row>
    <row r="24" spans="1:4">
      <c r="A24" t="s">
        <v>50</v>
      </c>
      <c r="C24" s="4" t="s">
        <v>125</v>
      </c>
      <c r="D24" t="s">
        <v>126</v>
      </c>
    </row>
    <row r="25" spans="1:4">
      <c r="C25" s="4" t="s">
        <v>127</v>
      </c>
      <c r="D25" t="s">
        <v>128</v>
      </c>
    </row>
    <row r="26" spans="1:4">
      <c r="C26" s="4" t="s">
        <v>129</v>
      </c>
      <c r="D26" t="s">
        <v>130</v>
      </c>
    </row>
    <row r="27" spans="1:4">
      <c r="C27" s="4" t="s">
        <v>131</v>
      </c>
      <c r="D27" t="s">
        <v>132</v>
      </c>
    </row>
    <row r="28" spans="1:4">
      <c r="C28" s="4" t="s">
        <v>133</v>
      </c>
      <c r="D28" t="s">
        <v>134</v>
      </c>
    </row>
    <row r="29" spans="1:4">
      <c r="C29" s="4" t="s">
        <v>135</v>
      </c>
      <c r="D29" t="s">
        <v>136</v>
      </c>
    </row>
    <row r="30" spans="1:4">
      <c r="C30" s="4" t="s">
        <v>177</v>
      </c>
      <c r="D30" t="s">
        <v>178</v>
      </c>
    </row>
    <row r="31" spans="1:4">
      <c r="C31" s="4" t="s">
        <v>137</v>
      </c>
      <c r="D31" t="s">
        <v>138</v>
      </c>
    </row>
    <row r="32" spans="1:4">
      <c r="C32" s="4" t="s">
        <v>139</v>
      </c>
      <c r="D32" t="s">
        <v>140</v>
      </c>
    </row>
    <row r="33" spans="3:4">
      <c r="C33" s="4" t="s">
        <v>141</v>
      </c>
      <c r="D33" t="s">
        <v>142</v>
      </c>
    </row>
    <row r="34" spans="3:4">
      <c r="C34" s="4" t="s">
        <v>143</v>
      </c>
      <c r="D34" t="s">
        <v>144</v>
      </c>
    </row>
    <row r="35" spans="3:4">
      <c r="C35" s="4" t="s">
        <v>145</v>
      </c>
      <c r="D35" t="s">
        <v>146</v>
      </c>
    </row>
    <row r="36" spans="3:4">
      <c r="C36" s="4" t="s">
        <v>147</v>
      </c>
      <c r="D36" t="s">
        <v>148</v>
      </c>
    </row>
    <row r="37" spans="3:4">
      <c r="C37" s="4" t="s">
        <v>149</v>
      </c>
      <c r="D37" t="s">
        <v>150</v>
      </c>
    </row>
    <row r="38" spans="3:4">
      <c r="C38" s="4" t="s">
        <v>182</v>
      </c>
      <c r="D38" t="s">
        <v>183</v>
      </c>
    </row>
    <row r="39" spans="3:4">
      <c r="C39" s="4" t="s">
        <v>151</v>
      </c>
      <c r="D39" t="s">
        <v>152</v>
      </c>
    </row>
    <row r="40" spans="3:4">
      <c r="C40" s="4" t="s">
        <v>153</v>
      </c>
      <c r="D40" t="s">
        <v>154</v>
      </c>
    </row>
    <row r="41" spans="3:4">
      <c r="C41" s="4" t="s">
        <v>155</v>
      </c>
      <c r="D41" t="s">
        <v>156</v>
      </c>
    </row>
    <row r="42" spans="3:4">
      <c r="C42" s="4" t="s">
        <v>157</v>
      </c>
      <c r="D42" t="s">
        <v>158</v>
      </c>
    </row>
    <row r="43" spans="3:4">
      <c r="C43" s="4" t="s">
        <v>159</v>
      </c>
      <c r="D43" t="s">
        <v>160</v>
      </c>
    </row>
    <row r="44" spans="3:4">
      <c r="C44" s="4" t="s">
        <v>161</v>
      </c>
      <c r="D44" t="s">
        <v>162</v>
      </c>
    </row>
    <row r="45" spans="3:4">
      <c r="C45" s="4" t="s">
        <v>163</v>
      </c>
      <c r="D45" t="s">
        <v>164</v>
      </c>
    </row>
    <row r="46" spans="3:4">
      <c r="C46" s="4" t="s">
        <v>165</v>
      </c>
      <c r="D46" t="s">
        <v>166</v>
      </c>
    </row>
    <row r="47" spans="3:4">
      <c r="C47" s="4" t="s">
        <v>167</v>
      </c>
      <c r="D47" t="s">
        <v>168</v>
      </c>
    </row>
    <row r="48" spans="3:4">
      <c r="C48" s="4" t="s">
        <v>169</v>
      </c>
      <c r="D48" t="s">
        <v>170</v>
      </c>
    </row>
    <row r="49" spans="3:4">
      <c r="C49" s="4" t="s">
        <v>171</v>
      </c>
      <c r="D49" t="s">
        <v>172</v>
      </c>
    </row>
    <row r="50" spans="3:4">
      <c r="C50" s="4" t="s">
        <v>173</v>
      </c>
      <c r="D50" t="s">
        <v>174</v>
      </c>
    </row>
    <row r="51" spans="3:4">
      <c r="C51" s="4" t="s">
        <v>175</v>
      </c>
      <c r="D51" t="s">
        <v>176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DEPT-AP form</vt:lpstr>
      <vt:lpstr>DEPT-course info</vt:lpstr>
      <vt:lpstr>College Analyst</vt:lpstr>
      <vt:lpstr>database info</vt:lpstr>
      <vt:lpstr>validation</vt:lpstr>
      <vt:lpstr>'DEPT-AP form'!Print_Area</vt:lpstr>
      <vt:lpstr>'DEPT-course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Lum - Letters &amp; Science</dc:creator>
  <cp:lastModifiedBy>Microsoft Office User</cp:lastModifiedBy>
  <cp:lastPrinted>2022-09-02T16:40:52Z</cp:lastPrinted>
  <dcterms:created xsi:type="dcterms:W3CDTF">2018-08-01T18:58:56Z</dcterms:created>
  <dcterms:modified xsi:type="dcterms:W3CDTF">2023-01-27T18:00:30Z</dcterms:modified>
</cp:coreProperties>
</file>